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E:\下水道（島田）\10.調査\調査（市町村課）\【経営比較分析表】18松茂町_送付用\R5\"/>
    </mc:Choice>
  </mc:AlternateContent>
  <xr:revisionPtr revIDLastSave="0" documentId="8_{88F2A152-9CE4-4C17-8F8E-7DC91839B095}" xr6:coauthVersionLast="43" xr6:coauthVersionMax="43" xr10:uidLastSave="{00000000-0000-0000-0000-000000000000}"/>
  <workbookProtection workbookAlgorithmName="SHA-512" workbookHashValue="fJUz4FUVn+CbMSbSNgHrMpj9bBRntbbVj9t+BfFv7d/KMS7nJ0FgO2BkaCAmpQWM4FEhizWr5XAGIS021ho5mw==" workbookSaltValue="qxgwvGfv20A1MI/bD5Y+o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<sst xmlns="http://schemas.openxmlformats.org/spreadsheetml/2006/main" count="297" uniqueCount="117">
  <si>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</si>
  <si>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</si>
  <si>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</si>
  <si>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</si>
  <si>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</si>
  <si>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</si>
  <si>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</si>
  <si>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</si>
  <si>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</si>
  <si>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</si>
  <si>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</si>
  <si>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</si>
  <si>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</si>
  <si>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</si>
  <si>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</si>
  <si>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</si>
  <si>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</si>
  <si>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</si>
  <si>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</si>
  <si>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</si>
  <si>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</si>
  <si>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</si>
  <si>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</si>
  <si>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</si>
  <si>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</si>
  <si>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</si>
  <si>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</si>
  <si>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</si>
  <si>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</si>
  <si>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</si>
  <si>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</si>
  <si>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</si>
  <si>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</si>
  <si>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</si>
  <si>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</si>
  <si>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</si>
  <si>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</si>
  <si>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</si>
  <si>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</si>
  <si>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</si>
  <si>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</si>
  <si>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</si>
  <si>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</si>
  <si>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</si>
  <si>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</si>
  <si>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</si>
  <si>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</si>
  <si>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</si>
  <si>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</si>
  <si>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</si>
  <si>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</si>
  <si>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</si>
  <si>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</si>
  <si>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</si>
  <si>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</si>
  <si>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</si>
  <si>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</si>
  <si>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</si>
  <si>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</si>
  <si>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</si>
  <si>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</si>
  <si>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</si>
  <si>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</si>
  <si>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</si>
  <si>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</si>
  <si>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</si>
  <si>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</si>
  <si>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</si>
  <si>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</si>
  <si>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</si>
  <si>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</si>
  <si>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</si>
  <si>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</si>
  <si>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</si>
  <si>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</si>
  <si>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</si>
  <si>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</si>
  <si>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</si>
  <si>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</si>
  <si>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</si>
  <si>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</si>
  <si>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</si>
  <si>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</si>
  <si>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</si>
  <si>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</si>
  <si>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</si>
  <si>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</si>
  <si>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</si>
  <si>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</si>
  <si>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</si>
  <si>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</si>
  <si>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</si>
  <si>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</si>
  <si>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</si>
  <si>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</si>
  <si>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</si>
  <si>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</si>
  <si>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</si>
  <si>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</si>
  <si>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</si>
  <si>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</si>
  <si>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</si>
  <si>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</si>
  <si>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</si>
  <si>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</si>
  <si>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</si>
  <si>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</si>
  <si>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</si>
  <si>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</si>
  <si>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</si>
  <si>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</si>
  <si>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</si>
  <si>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</si>
  <si>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</si>
  <si>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汚水処理場や中継ポンプ場の修繕、機器交換に要する費用は年々増加傾向にあるが、当初整備から30年未満であることから、老朽管渠にあたる管渠はなく、管渠の更新や修繕については発生していない。
令和2年度に実施した機能診断調査の成果及び同年に策定した最適整備構想に基づき、各年度の費用を平準化しつつ計画的に施設の更新を行う。</t>
    <rPh sb="0" eb="2">
      <t>オスイ</t>
    </rPh>
    <rPh sb="2" eb="5">
      <t>ショリジョウ</t>
    </rPh>
    <rPh sb="6" eb="8">
      <t>チュウケイ</t>
    </rPh>
    <rPh sb="11" eb="12">
      <t>ジョウ</t>
    </rPh>
    <rPh sb="13" eb="15">
      <t>シュウゼン</t>
    </rPh>
    <rPh sb="16" eb="18">
      <t>キキ</t>
    </rPh>
    <rPh sb="18" eb="20">
      <t>コウカン</t>
    </rPh>
    <rPh sb="21" eb="22">
      <t>ヨウ</t>
    </rPh>
    <rPh sb="24" eb="26">
      <t>ヒヨウ</t>
    </rPh>
    <rPh sb="27" eb="29">
      <t>ネンネン</t>
    </rPh>
    <rPh sb="29" eb="31">
      <t>ゾウカ</t>
    </rPh>
    <rPh sb="31" eb="33">
      <t>ケイコウ</t>
    </rPh>
    <rPh sb="38" eb="40">
      <t>トウショ</t>
    </rPh>
    <rPh sb="40" eb="42">
      <t>セイビ</t>
    </rPh>
    <rPh sb="46" eb="47">
      <t>ネン</t>
    </rPh>
    <rPh sb="47" eb="49">
      <t>ミマン</t>
    </rPh>
    <rPh sb="57" eb="59">
      <t>ロウキュウ</t>
    </rPh>
    <rPh sb="59" eb="61">
      <t>カンキョ</t>
    </rPh>
    <rPh sb="65" eb="67">
      <t>カンキョ</t>
    </rPh>
    <rPh sb="71" eb="73">
      <t>カンキョ</t>
    </rPh>
    <rPh sb="74" eb="76">
      <t>コウシン</t>
    </rPh>
    <rPh sb="77" eb="79">
      <t>シュウゼン</t>
    </rPh>
    <rPh sb="84" eb="86">
      <t>ハッセイ</t>
    </rPh>
    <rPh sb="93" eb="95">
      <t>レイワ</t>
    </rPh>
    <rPh sb="96" eb="98">
      <t>ネンド</t>
    </rPh>
    <rPh sb="99" eb="101">
      <t>ジッシ</t>
    </rPh>
    <rPh sb="103" eb="105">
      <t>キノウ</t>
    </rPh>
    <rPh sb="105" eb="107">
      <t>シンダン</t>
    </rPh>
    <rPh sb="107" eb="109">
      <t>チョウサ</t>
    </rPh>
    <rPh sb="110" eb="112">
      <t>セイカ</t>
    </rPh>
    <rPh sb="112" eb="113">
      <t>オヨ</t>
    </rPh>
    <rPh sb="114" eb="116">
      <t>ドウネン</t>
    </rPh>
    <rPh sb="117" eb="119">
      <t>サクテイ</t>
    </rPh>
    <rPh sb="121" eb="123">
      <t>サイテキ</t>
    </rPh>
    <rPh sb="123" eb="125">
      <t>セイビ</t>
    </rPh>
    <rPh sb="125" eb="127">
      <t>コウソウ</t>
    </rPh>
    <rPh sb="128" eb="129">
      <t>モト</t>
    </rPh>
    <rPh sb="132" eb="135">
      <t>カクネンド</t>
    </rPh>
    <rPh sb="136" eb="138">
      <t>ヒヨウ</t>
    </rPh>
    <rPh sb="139" eb="142">
      <t>ヘイジュンカ</t>
    </rPh>
    <rPh sb="145" eb="148">
      <t>ケイカクテキ</t>
    </rPh>
    <rPh sb="149" eb="151">
      <t>シセツ</t>
    </rPh>
    <rPh sb="152" eb="154">
      <t>コウシン</t>
    </rPh>
    <rPh sb="155" eb="156">
      <t>オコナ</t>
    </rPh>
    <phoneticPr fontId="4"/>
  </si>
  <si>
    <t>①については、100％となっており過不足なくまかなえている。財源内訳として他会計補助金の比率が高いため、区域内での接続を促進し使用料収入を増やしていく必要がある。②については発生していない。③については平均を大きく下回っているほか、④についても類似団体平均を大きく上回っている。維持管理費の低減により、⑤、⑥については平均よりも良好な状態にあり、⑦についても前年比で改善が見られるが、⑧については依然低水準であり、接続率向上のための施策を推進しつつ、維持管理コストを低い水準で平準化していく必要がある。</t>
    <rPh sb="17" eb="20">
      <t>カブソク</t>
    </rPh>
    <rPh sb="30" eb="32">
      <t>ザイゲン</t>
    </rPh>
    <rPh sb="32" eb="34">
      <t>ウチワケ</t>
    </rPh>
    <rPh sb="37" eb="40">
      <t>タカイケイ</t>
    </rPh>
    <rPh sb="40" eb="43">
      <t>ホジョキン</t>
    </rPh>
    <rPh sb="44" eb="46">
      <t>ヒリツ</t>
    </rPh>
    <rPh sb="47" eb="48">
      <t>タカ</t>
    </rPh>
    <rPh sb="52" eb="55">
      <t>クイキナイ</t>
    </rPh>
    <rPh sb="57" eb="59">
      <t>セツゾク</t>
    </rPh>
    <rPh sb="60" eb="62">
      <t>ソクシン</t>
    </rPh>
    <rPh sb="63" eb="66">
      <t>シヨウリョウ</t>
    </rPh>
    <rPh sb="66" eb="68">
      <t>シュウニュウ</t>
    </rPh>
    <rPh sb="69" eb="70">
      <t>フ</t>
    </rPh>
    <rPh sb="75" eb="77">
      <t>ヒツヨウ</t>
    </rPh>
    <rPh sb="87" eb="89">
      <t>ハッセイ</t>
    </rPh>
    <rPh sb="101" eb="103">
      <t>ヘイキン</t>
    </rPh>
    <rPh sb="104" eb="105">
      <t>オオ</t>
    </rPh>
    <rPh sb="107" eb="109">
      <t>シタマワ</t>
    </rPh>
    <rPh sb="122" eb="124">
      <t>ルイジ</t>
    </rPh>
    <rPh sb="124" eb="126">
      <t>ダンタイ</t>
    </rPh>
    <rPh sb="126" eb="128">
      <t>ヘイキン</t>
    </rPh>
    <rPh sb="129" eb="130">
      <t>オオ</t>
    </rPh>
    <rPh sb="132" eb="134">
      <t>ウワマワ</t>
    </rPh>
    <rPh sb="139" eb="141">
      <t>イジ</t>
    </rPh>
    <rPh sb="141" eb="144">
      <t>カンリヒ</t>
    </rPh>
    <rPh sb="145" eb="147">
      <t>テイゲン</t>
    </rPh>
    <rPh sb="159" eb="161">
      <t>ヘイキン</t>
    </rPh>
    <rPh sb="164" eb="166">
      <t>リョウコウ</t>
    </rPh>
    <rPh sb="167" eb="169">
      <t>ジョウタイ</t>
    </rPh>
    <rPh sb="179" eb="182">
      <t>ゼンネンヒ</t>
    </rPh>
    <rPh sb="183" eb="185">
      <t>カイゼン</t>
    </rPh>
    <rPh sb="186" eb="187">
      <t>ミ</t>
    </rPh>
    <rPh sb="198" eb="200">
      <t>イゼン</t>
    </rPh>
    <rPh sb="200" eb="203">
      <t>テイスイジュン</t>
    </rPh>
    <rPh sb="207" eb="209">
      <t>セツゾク</t>
    </rPh>
    <rPh sb="209" eb="210">
      <t>リツ</t>
    </rPh>
    <rPh sb="210" eb="212">
      <t>コウジョウ</t>
    </rPh>
    <rPh sb="216" eb="218">
      <t>セサク</t>
    </rPh>
    <rPh sb="219" eb="221">
      <t>スイシン</t>
    </rPh>
    <rPh sb="225" eb="227">
      <t>イジ</t>
    </rPh>
    <rPh sb="227" eb="229">
      <t>カンリ</t>
    </rPh>
    <rPh sb="233" eb="234">
      <t>ヒク</t>
    </rPh>
    <rPh sb="235" eb="237">
      <t>スイジュン</t>
    </rPh>
    <rPh sb="238" eb="241">
      <t>ヘイジュンカ</t>
    </rPh>
    <rPh sb="245" eb="247">
      <t>ヒツヨウ</t>
    </rPh>
    <phoneticPr fontId="4"/>
  </si>
  <si>
    <t>経費回収率が低く、必要経費を使用料収入で賄いきれないことから、他会計補助金に財源を依存して経営している状態にある。流動比率が低く、第1四半期の緊急対応が難しい状況にあることから、期末の現金残高を引き上げる運営に切り替える必要がある。</t>
    <rPh sb="0" eb="2">
      <t>ケイヒ</t>
    </rPh>
    <rPh sb="2" eb="5">
      <t>カイシュウリツ</t>
    </rPh>
    <rPh sb="6" eb="7">
      <t>ヒク</t>
    </rPh>
    <rPh sb="9" eb="11">
      <t>ヒツヨウ</t>
    </rPh>
    <rPh sb="11" eb="13">
      <t>ケイヒ</t>
    </rPh>
    <rPh sb="14" eb="17">
      <t>シヨウリョウ</t>
    </rPh>
    <rPh sb="17" eb="19">
      <t>シュウニュウ</t>
    </rPh>
    <rPh sb="20" eb="21">
      <t>マカナ</t>
    </rPh>
    <rPh sb="31" eb="34">
      <t>タカイケイ</t>
    </rPh>
    <rPh sb="34" eb="37">
      <t>ホジョキン</t>
    </rPh>
    <rPh sb="38" eb="40">
      <t>ザイゲン</t>
    </rPh>
    <rPh sb="41" eb="43">
      <t>イゾン</t>
    </rPh>
    <rPh sb="45" eb="47">
      <t>ケイエイ</t>
    </rPh>
    <rPh sb="51" eb="53">
      <t>ジョウタイ</t>
    </rPh>
    <rPh sb="57" eb="59">
      <t>リュウドウ</t>
    </rPh>
    <rPh sb="59" eb="61">
      <t>ヒリツ</t>
    </rPh>
    <rPh sb="62" eb="63">
      <t>ヒク</t>
    </rPh>
    <rPh sb="65" eb="66">
      <t>ダイ</t>
    </rPh>
    <rPh sb="67" eb="70">
      <t>シハンキ</t>
    </rPh>
    <rPh sb="71" eb="73">
      <t>キンキュウ</t>
    </rPh>
    <rPh sb="73" eb="75">
      <t>タイオウ</t>
    </rPh>
    <rPh sb="76" eb="77">
      <t>ムズカ</t>
    </rPh>
    <rPh sb="79" eb="81">
      <t>ジョウキョウ</t>
    </rPh>
    <rPh sb="89" eb="91">
      <t>キマツ</t>
    </rPh>
    <rPh sb="92" eb="94">
      <t>ゲンキン</t>
    </rPh>
    <rPh sb="94" eb="96">
      <t>ザンダカ</t>
    </rPh>
    <rPh sb="97" eb="98">
      <t>ヒ</t>
    </rPh>
    <rPh sb="99" eb="100">
      <t>ア</t>
    </rPh>
    <rPh sb="102" eb="104">
      <t>ウンエイ</t>
    </rPh>
    <rPh sb="105" eb="106">
      <t>キ</t>
    </rPh>
    <rPh sb="107" eb="108">
      <t>カ</t>
    </rPh>
    <rPh sb="110" eb="1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</si>
</sst>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A1-49DF-BDE6-A366A2C931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0.03</c:v>
                </c:pt>
              </c:numCache>
            </c:numRef>
          </c:val>
          <c:smooth val="0"/>
          <c:extLst>
            <c:ext xmlns:c16="http://schemas.microsoft.com/office/drawing/2014/chart" uri="{C3380CC4-5D6E-409C-BE32-E72D297353CC}">
              <c16:uniqueId val="{00000001-36A1-49DF-BDE6-A366A2C931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53.13</c:v>
                </c:pt>
                <c:pt idx="4">
                  <c:v>55.76</c:v>
                </c:pt>
              </c:numCache>
            </c:numRef>
          </c:val>
          <c:extLst>
            <c:ext xmlns:c16="http://schemas.microsoft.com/office/drawing/2014/chart" uri="{C3380CC4-5D6E-409C-BE32-E72D297353CC}">
              <c16:uniqueId val="{00000000-CA51-4170-A9F1-81A6D58117E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66.53</c:v>
                </c:pt>
                <c:pt idx="4">
                  <c:v>52.35</c:v>
                </c:pt>
              </c:numCache>
            </c:numRef>
          </c:val>
          <c:smooth val="0"/>
          <c:extLst>
            <c:ext xmlns:c16="http://schemas.microsoft.com/office/drawing/2014/chart" uri="{C3380CC4-5D6E-409C-BE32-E72D297353CC}">
              <c16:uniqueId val="{00000001-CA51-4170-A9F1-81A6D58117E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63.37</c:v>
                </c:pt>
                <c:pt idx="4">
                  <c:v>62.24</c:v>
                </c:pt>
              </c:numCache>
            </c:numRef>
          </c:val>
          <c:extLst>
            <c:ext xmlns:c16="http://schemas.microsoft.com/office/drawing/2014/chart" uri="{C3380CC4-5D6E-409C-BE32-E72D297353CC}">
              <c16:uniqueId val="{00000000-25FE-42AC-80AB-12634F2EFC1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84.67</c:v>
                </c:pt>
                <c:pt idx="4">
                  <c:v>84.39</c:v>
                </c:pt>
              </c:numCache>
            </c:numRef>
          </c:val>
          <c:smooth val="0"/>
          <c:extLst>
            <c:ext xmlns:c16="http://schemas.microsoft.com/office/drawing/2014/chart" uri="{C3380CC4-5D6E-409C-BE32-E72D297353CC}">
              <c16:uniqueId val="{00000001-25FE-42AC-80AB-12634F2EFC1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100.12</c:v>
                </c:pt>
                <c:pt idx="4">
                  <c:v>100</c:v>
                </c:pt>
              </c:numCache>
            </c:numRef>
          </c:val>
          <c:extLst>
            <c:ext xmlns:c16="http://schemas.microsoft.com/office/drawing/2014/chart" uri="{C3380CC4-5D6E-409C-BE32-E72D297353CC}">
              <c16:uniqueId val="{00000000-2752-4B12-9FF6-CDCA681162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106.07</c:v>
                </c:pt>
                <c:pt idx="4">
                  <c:v>105.5</c:v>
                </c:pt>
              </c:numCache>
            </c:numRef>
          </c:val>
          <c:smooth val="0"/>
          <c:extLst>
            <c:ext xmlns:c16="http://schemas.microsoft.com/office/drawing/2014/chart" uri="{C3380CC4-5D6E-409C-BE32-E72D297353CC}">
              <c16:uniqueId val="{00000001-2752-4B12-9FF6-CDCA681162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formatCode="#,##0.00;&quot;△&quot;#,##0.00">
                  <c:v>0</c:v>
                </c:pt>
                <c:pt idx="4">
                  <c:v>6.85</c:v>
                </c:pt>
              </c:numCache>
            </c:numRef>
          </c:val>
          <c:extLst>
            <c:ext xmlns:c16="http://schemas.microsoft.com/office/drawing/2014/chart" uri="{C3380CC4-5D6E-409C-BE32-E72D297353CC}">
              <c16:uniqueId val="{00000000-7781-43F7-AA6C-4CCF01ECC5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21.85</c:v>
                </c:pt>
                <c:pt idx="4">
                  <c:v>25.19</c:v>
                </c:pt>
              </c:numCache>
            </c:numRef>
          </c:val>
          <c:smooth val="0"/>
          <c:extLst>
            <c:ext xmlns:c16="http://schemas.microsoft.com/office/drawing/2014/chart" uri="{C3380CC4-5D6E-409C-BE32-E72D297353CC}">
              <c16:uniqueId val="{00000001-7781-43F7-AA6C-4CCF01ECC5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3C4-48DD-9D38-D02ACF7239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3C4-48DD-9D38-D02ACF7239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15-4518-A7AC-F8964F0AB5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132.04</c:v>
                </c:pt>
                <c:pt idx="4">
                  <c:v>145.43</c:v>
                </c:pt>
              </c:numCache>
            </c:numRef>
          </c:val>
          <c:smooth val="0"/>
          <c:extLst>
            <c:ext xmlns:c16="http://schemas.microsoft.com/office/drawing/2014/chart" uri="{C3380CC4-5D6E-409C-BE32-E72D297353CC}">
              <c16:uniqueId val="{00000001-6A15-4518-A7AC-F8964F0AB5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3.57</c:v>
                </c:pt>
                <c:pt idx="4">
                  <c:v>3.45</c:v>
                </c:pt>
              </c:numCache>
            </c:numRef>
          </c:val>
          <c:extLst>
            <c:ext xmlns:c16="http://schemas.microsoft.com/office/drawing/2014/chart" uri="{C3380CC4-5D6E-409C-BE32-E72D297353CC}">
              <c16:uniqueId val="{00000000-BDF9-4061-A1C4-5D2C363CB0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35.69</c:v>
                </c:pt>
                <c:pt idx="4">
                  <c:v>38.4</c:v>
                </c:pt>
              </c:numCache>
            </c:numRef>
          </c:val>
          <c:smooth val="0"/>
          <c:extLst>
            <c:ext xmlns:c16="http://schemas.microsoft.com/office/drawing/2014/chart" uri="{C3380CC4-5D6E-409C-BE32-E72D297353CC}">
              <c16:uniqueId val="{00000001-BDF9-4061-A1C4-5D2C363CB0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2448.6</c:v>
                </c:pt>
                <c:pt idx="4">
                  <c:v>2126.27</c:v>
                </c:pt>
              </c:numCache>
            </c:numRef>
          </c:val>
          <c:extLst>
            <c:ext xmlns:c16="http://schemas.microsoft.com/office/drawing/2014/chart" uri="{C3380CC4-5D6E-409C-BE32-E72D297353CC}">
              <c16:uniqueId val="{00000000-1FC4-434B-B8E2-E6D8672B98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791.76</c:v>
                </c:pt>
                <c:pt idx="4">
                  <c:v>900.82</c:v>
                </c:pt>
              </c:numCache>
            </c:numRef>
          </c:val>
          <c:smooth val="0"/>
          <c:extLst>
            <c:ext xmlns:c16="http://schemas.microsoft.com/office/drawing/2014/chart" uri="{C3380CC4-5D6E-409C-BE32-E72D297353CC}">
              <c16:uniqueId val="{00000001-1FC4-434B-B8E2-E6D8672B98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68.95</c:v>
                </c:pt>
                <c:pt idx="4">
                  <c:v>61.49</c:v>
                </c:pt>
              </c:numCache>
            </c:numRef>
          </c:val>
          <c:extLst>
            <c:ext xmlns:c16="http://schemas.microsoft.com/office/drawing/2014/chart" uri="{C3380CC4-5D6E-409C-BE32-E72D297353CC}">
              <c16:uniqueId val="{00000000-75D0-4403-A2EF-67DE5306F0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56.26</c:v>
                </c:pt>
                <c:pt idx="4">
                  <c:v>52.94</c:v>
                </c:pt>
              </c:numCache>
            </c:numRef>
          </c:val>
          <c:smooth val="0"/>
          <c:extLst>
            <c:ext xmlns:c16="http://schemas.microsoft.com/office/drawing/2014/chart" uri="{C3380CC4-5D6E-409C-BE32-E72D297353CC}">
              <c16:uniqueId val="{00000001-75D0-4403-A2EF-67DE5306F0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215.89</c:v>
                </c:pt>
                <c:pt idx="4">
                  <c:v>241.49</c:v>
                </c:pt>
              </c:numCache>
            </c:numRef>
          </c:val>
          <c:extLst>
            <c:ext xmlns:c16="http://schemas.microsoft.com/office/drawing/2014/chart" uri="{C3380CC4-5D6E-409C-BE32-E72D297353CC}">
              <c16:uniqueId val="{00000000-4C68-42A5-A653-7B9F93AB7A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282.08999999999997</c:v>
                </c:pt>
                <c:pt idx="4">
                  <c:v>303.27999999999997</c:v>
                </c:pt>
              </c:numCache>
            </c:numRef>
          </c:val>
          <c:smooth val="0"/>
          <c:extLst>
            <c:ext xmlns:c16="http://schemas.microsoft.com/office/drawing/2014/chart" uri="{C3380CC4-5D6E-409C-BE32-E72D297353CC}">
              <c16:uniqueId val="{00000001-4C68-42A5-A653-7B9F93AB7A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徳島県　松茂町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14723</v>
      </c>
      <c r="AM8" s="55"/>
      <c r="AN8" s="55"/>
      <c r="AO8" s="55"/>
      <c r="AP8" s="55"/>
      <c r="AQ8" s="55"/>
      <c r="AR8" s="55"/>
      <c r="AS8" s="55"/>
      <c r="AT8" s="54">
        <f>データ!T6</f>
        <v>14.34</v>
      </c>
      <c r="AU8" s="54"/>
      <c r="AV8" s="54"/>
      <c r="AW8" s="54"/>
      <c r="AX8" s="54"/>
      <c r="AY8" s="54"/>
      <c r="AZ8" s="54"/>
      <c r="BA8" s="54"/>
      <c r="BB8" s="54">
        <f>データ!U6</f>
        <v>1026.71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70.680000000000007</v>
      </c>
      <c r="J10" s="54"/>
      <c r="K10" s="54"/>
      <c r="L10" s="54"/>
      <c r="M10" s="54"/>
      <c r="N10" s="54"/>
      <c r="O10" s="54"/>
      <c r="P10" s="54">
        <f>データ!P6</f>
        <v>11.03</v>
      </c>
      <c r="Q10" s="54"/>
      <c r="R10" s="54"/>
      <c r="S10" s="54"/>
      <c r="T10" s="54"/>
      <c r="U10" s="54"/>
      <c r="V10" s="54"/>
      <c r="W10" s="54">
        <f>データ!Q6</f>
        <v>100</v>
      </c>
      <c r="X10" s="54"/>
      <c r="Y10" s="54"/>
      <c r="Z10" s="54"/>
      <c r="AA10" s="54"/>
      <c r="AB10" s="54"/>
      <c r="AC10" s="54"/>
      <c r="AD10" s="55">
        <f>データ!R6</f>
        <v>2669</v>
      </c>
      <c r="AE10" s="55"/>
      <c r="AF10" s="55"/>
      <c r="AG10" s="55"/>
      <c r="AH10" s="55"/>
      <c r="AI10" s="55"/>
      <c r="AJ10" s="55"/>
      <c r="AK10" s="2"/>
      <c r="AL10" s="55">
        <f>データ!V6</f>
        <v>1618</v>
      </c>
      <c r="AM10" s="55"/>
      <c r="AN10" s="55"/>
      <c r="AO10" s="55"/>
      <c r="AP10" s="55"/>
      <c r="AQ10" s="55"/>
      <c r="AR10" s="55"/>
      <c r="AS10" s="55"/>
      <c r="AT10" s="54">
        <f>データ!W6</f>
        <v>1.2</v>
      </c>
      <c r="AU10" s="54"/>
      <c r="AV10" s="54"/>
      <c r="AW10" s="54"/>
      <c r="AX10" s="54"/>
      <c r="AY10" s="54"/>
      <c r="AZ10" s="54"/>
      <c r="BA10" s="54"/>
      <c r="BB10" s="54">
        <f>データ!X6</f>
        <v>1348.33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UXKeqz1lRr85MVlO3gKzpFJWHvM8k+czb/tFBgSywyWoUfqWmP2dHUHzaf+Riv+CM3PP0yqDr84/h96Z9M6MA==" saltValue="gOaGdk+5aPJUbaQN5F5o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364011</v>
      </c>
      <c r="D6" s="19">
        <f t="shared" si="3"/>
        <v>46</v>
      </c>
      <c r="E6" s="19">
        <f t="shared" si="3"/>
        <v>17</v>
      </c>
      <c r="F6" s="19">
        <f t="shared" si="3"/>
        <v>5</v>
      </c>
      <c r="G6" s="19">
        <f t="shared" si="3"/>
        <v>0</v>
      </c>
      <c r="H6" s="19" t="str">
        <f t="shared" si="3"/>
        <v>徳島県　松茂町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70.680000000000007</v>
      </c>
      <c r="P6" s="20">
        <f t="shared" si="3"/>
        <v>11.03</v>
      </c>
      <c r="Q6" s="20">
        <f t="shared" si="3"/>
        <v>100</v>
      </c>
      <c r="R6" s="20">
        <f t="shared" si="3"/>
        <v>2669</v>
      </c>
      <c r="S6" s="20">
        <f t="shared" si="3"/>
        <v>14723</v>
      </c>
      <c r="T6" s="20">
        <f t="shared" si="3"/>
        <v>14.34</v>
      </c>
      <c r="U6" s="20">
        <f t="shared" si="3"/>
        <v>1026.71</v>
      </c>
      <c r="V6" s="20">
        <f t="shared" si="3"/>
        <v>1618</v>
      </c>
      <c r="W6" s="20">
        <f t="shared" si="3"/>
        <v>1.2</v>
      </c>
      <c r="X6" s="20">
        <f t="shared" si="3"/>
        <v>1348.33</v>
      </c>
      <c r="Y6" s="21" t="str">
        <f>IF(Y7="",NA(),Y7)</f>
        <v>-</v>
      </c>
      <c r="Z6" s="21" t="str">
        <f t="shared" ref="Z6:AH6" si="4">IF(Z7="",NA(),Z7)</f>
        <v>-</v>
      </c>
      <c r="AA6" s="21" t="str">
        <f t="shared" si="4"/>
        <v>-</v>
      </c>
      <c r="AB6" s="21">
        <f t="shared" si="4"/>
        <v>100.12</v>
      </c>
      <c r="AC6" s="21">
        <f t="shared" si="4"/>
        <v>100</v>
      </c>
      <c r="AD6" s="21" t="str">
        <f t="shared" si="4"/>
        <v>-</v>
      </c>
      <c r="AE6" s="21" t="str">
        <f t="shared" si="4"/>
        <v>-</v>
      </c>
      <c r="AF6" s="21" t="str">
        <f t="shared" si="4"/>
        <v>-</v>
      </c>
      <c r="AG6" s="21">
        <f t="shared" si="4"/>
        <v>106.07</v>
      </c>
      <c r="AH6" s="21">
        <f t="shared" si="4"/>
        <v>105.5</v>
      </c>
      <c r="AI6" s="20" t="str">
        <f>IF(AI7="","",IF(AI7="-","【-】","【"&amp;SUBSTITUTE(TEXT(AI7,"#,##0.00"),"-","△")&amp;"】"))</f>
        <v>【103.61】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132.04</v>
      </c>
      <c r="AS6" s="21">
        <f t="shared" si="5"/>
        <v>145.43</v>
      </c>
      <c r="AT6" s="20" t="str">
        <f>IF(AT7="","",IF(AT7="-","【-】","【"&amp;SUBSTITUTE(TEXT(AT7,"#,##0.00"),"-","△")&amp;"】"))</f>
        <v>【133.62】</v>
      </c>
      <c r="AU6" s="21" t="str">
        <f>IF(AU7="",NA(),AU7)</f>
        <v>-</v>
      </c>
      <c r="AV6" s="21" t="str">
        <f t="shared" ref="AV6:BD6" si="6">IF(AV7="",NA(),AV7)</f>
        <v>-</v>
      </c>
      <c r="AW6" s="21" t="str">
        <f t="shared" si="6"/>
        <v>-</v>
      </c>
      <c r="AX6" s="21">
        <f t="shared" si="6"/>
        <v>3.57</v>
      </c>
      <c r="AY6" s="21">
        <f t="shared" si="6"/>
        <v>3.45</v>
      </c>
      <c r="AZ6" s="21" t="str">
        <f t="shared" si="6"/>
        <v>-</v>
      </c>
      <c r="BA6" s="21" t="str">
        <f t="shared" si="6"/>
        <v>-</v>
      </c>
      <c r="BB6" s="21" t="str">
        <f t="shared" si="6"/>
        <v>-</v>
      </c>
      <c r="BC6" s="21">
        <f t="shared" si="6"/>
        <v>35.69</v>
      </c>
      <c r="BD6" s="21">
        <f t="shared" si="6"/>
        <v>38.4</v>
      </c>
      <c r="BE6" s="20" t="str">
        <f>IF(BE7="","",IF(BE7="-","【-】","【"&amp;SUBSTITUTE(TEXT(BE7,"#,##0.00"),"-","△")&amp;"】"))</f>
        <v>【36.94】</v>
      </c>
      <c r="BF6" s="21" t="str">
        <f>IF(BF7="",NA(),BF7)</f>
        <v>-</v>
      </c>
      <c r="BG6" s="21" t="str">
        <f t="shared" ref="BG6:BO6" si="7">IF(BG7="",NA(),BG7)</f>
        <v>-</v>
      </c>
      <c r="BH6" s="21" t="str">
        <f t="shared" si="7"/>
        <v>-</v>
      </c>
      <c r="BI6" s="21">
        <f t="shared" si="7"/>
        <v>2448.6</v>
      </c>
      <c r="BJ6" s="21">
        <f t="shared" si="7"/>
        <v>2126.27</v>
      </c>
      <c r="BK6" s="21" t="str">
        <f t="shared" si="7"/>
        <v>-</v>
      </c>
      <c r="BL6" s="21" t="str">
        <f t="shared" si="7"/>
        <v>-</v>
      </c>
      <c r="BM6" s="21" t="str">
        <f t="shared" si="7"/>
        <v>-</v>
      </c>
      <c r="BN6" s="21">
        <f t="shared" si="7"/>
        <v>791.76</v>
      </c>
      <c r="BO6" s="21">
        <f t="shared" si="7"/>
        <v>900.82</v>
      </c>
      <c r="BP6" s="20" t="str">
        <f>IF(BP7="","",IF(BP7="-","【-】","【"&amp;SUBSTITUTE(TEXT(BP7,"#,##0.00"),"-","△")&amp;"】"))</f>
        <v>【809.19】</v>
      </c>
      <c r="BQ6" s="21" t="str">
        <f>IF(BQ7="",NA(),BQ7)</f>
        <v>-</v>
      </c>
      <c r="BR6" s="21" t="str">
        <f t="shared" ref="BR6:BZ6" si="8">IF(BR7="",NA(),BR7)</f>
        <v>-</v>
      </c>
      <c r="BS6" s="21" t="str">
        <f t="shared" si="8"/>
        <v>-</v>
      </c>
      <c r="BT6" s="21">
        <f t="shared" si="8"/>
        <v>68.95</v>
      </c>
      <c r="BU6" s="21">
        <f t="shared" si="8"/>
        <v>61.49</v>
      </c>
      <c r="BV6" s="21" t="str">
        <f t="shared" si="8"/>
        <v>-</v>
      </c>
      <c r="BW6" s="21" t="str">
        <f t="shared" si="8"/>
        <v>-</v>
      </c>
      <c r="BX6" s="21" t="str">
        <f t="shared" si="8"/>
        <v>-</v>
      </c>
      <c r="BY6" s="21">
        <f t="shared" si="8"/>
        <v>56.26</v>
      </c>
      <c r="BZ6" s="21">
        <f t="shared" si="8"/>
        <v>52.94</v>
      </c>
      <c r="CA6" s="20" t="str">
        <f>IF(CA7="","",IF(CA7="-","【-】","【"&amp;SUBSTITUTE(TEXT(CA7,"#,##0.00"),"-","△")&amp;"】"))</f>
        <v>【57.02】</v>
      </c>
      <c r="CB6" s="21" t="str">
        <f>IF(CB7="",NA(),CB7)</f>
        <v>-</v>
      </c>
      <c r="CC6" s="21" t="str">
        <f t="shared" ref="CC6:CK6" si="9">IF(CC7="",NA(),CC7)</f>
        <v>-</v>
      </c>
      <c r="CD6" s="21" t="str">
        <f t="shared" si="9"/>
        <v>-</v>
      </c>
      <c r="CE6" s="21">
        <f t="shared" si="9"/>
        <v>215.89</v>
      </c>
      <c r="CF6" s="21">
        <f t="shared" si="9"/>
        <v>241.49</v>
      </c>
      <c r="CG6" s="21" t="str">
        <f t="shared" si="9"/>
        <v>-</v>
      </c>
      <c r="CH6" s="21" t="str">
        <f t="shared" si="9"/>
        <v>-</v>
      </c>
      <c r="CI6" s="21" t="str">
        <f t="shared" si="9"/>
        <v>-</v>
      </c>
      <c r="CJ6" s="21">
        <f t="shared" si="9"/>
        <v>282.08999999999997</v>
      </c>
      <c r="CK6" s="21">
        <f t="shared" si="9"/>
        <v>303.27999999999997</v>
      </c>
      <c r="CL6" s="20" t="str">
        <f>IF(CL7="","",IF(CL7="-","【-】","【"&amp;SUBSTITUTE(TEXT(CL7,"#,##0.00"),"-","△")&amp;"】"))</f>
        <v>【273.68】</v>
      </c>
      <c r="CM6" s="21" t="str">
        <f>IF(CM7="",NA(),CM7)</f>
        <v>-</v>
      </c>
      <c r="CN6" s="21" t="str">
        <f t="shared" ref="CN6:CV6" si="10">IF(CN7="",NA(),CN7)</f>
        <v>-</v>
      </c>
      <c r="CO6" s="21" t="str">
        <f t="shared" si="10"/>
        <v>-</v>
      </c>
      <c r="CP6" s="21">
        <f t="shared" si="10"/>
        <v>53.13</v>
      </c>
      <c r="CQ6" s="21">
        <f t="shared" si="10"/>
        <v>55.76</v>
      </c>
      <c r="CR6" s="21" t="str">
        <f t="shared" si="10"/>
        <v>-</v>
      </c>
      <c r="CS6" s="21" t="str">
        <f t="shared" si="10"/>
        <v>-</v>
      </c>
      <c r="CT6" s="21" t="str">
        <f t="shared" si="10"/>
        <v>-</v>
      </c>
      <c r="CU6" s="21">
        <f t="shared" si="10"/>
        <v>66.53</v>
      </c>
      <c r="CV6" s="21">
        <f t="shared" si="10"/>
        <v>52.35</v>
      </c>
      <c r="CW6" s="20" t="str">
        <f>IF(CW7="","",IF(CW7="-","【-】","【"&amp;SUBSTITUTE(TEXT(CW7,"#,##0.00"),"-","△")&amp;"】"))</f>
        <v>【52.55】</v>
      </c>
      <c r="CX6" s="21" t="str">
        <f>IF(CX7="",NA(),CX7)</f>
        <v>-</v>
      </c>
      <c r="CY6" s="21" t="str">
        <f t="shared" ref="CY6:DG6" si="11">IF(CY7="",NA(),CY7)</f>
        <v>-</v>
      </c>
      <c r="CZ6" s="21" t="str">
        <f t="shared" si="11"/>
        <v>-</v>
      </c>
      <c r="DA6" s="21">
        <f t="shared" si="11"/>
        <v>63.37</v>
      </c>
      <c r="DB6" s="21">
        <f t="shared" si="11"/>
        <v>62.24</v>
      </c>
      <c r="DC6" s="21" t="str">
        <f t="shared" si="11"/>
        <v>-</v>
      </c>
      <c r="DD6" s="21" t="str">
        <f t="shared" si="11"/>
        <v>-</v>
      </c>
      <c r="DE6" s="21" t="str">
        <f t="shared" si="11"/>
        <v>-</v>
      </c>
      <c r="DF6" s="21">
        <f t="shared" si="11"/>
        <v>84.67</v>
      </c>
      <c r="DG6" s="21">
        <f t="shared" si="11"/>
        <v>84.39</v>
      </c>
      <c r="DH6" s="20" t="str">
        <f>IF(DH7="","",IF(DH7="-","【-】","【"&amp;SUBSTITUTE(TEXT(DH7,"#,##0.00"),"-","△")&amp;"】"))</f>
        <v>【87.30】</v>
      </c>
      <c r="DI6" s="21" t="str">
        <f>IF(DI7="",NA(),DI7)</f>
        <v>-</v>
      </c>
      <c r="DJ6" s="21" t="str">
        <f t="shared" ref="DJ6:DR6" si="12">IF(DJ7="",NA(),DJ7)</f>
        <v>-</v>
      </c>
      <c r="DK6" s="21" t="str">
        <f t="shared" si="12"/>
        <v>-</v>
      </c>
      <c r="DL6" s="20">
        <f t="shared" si="12"/>
        <v>0</v>
      </c>
      <c r="DM6" s="21">
        <f t="shared" si="12"/>
        <v>6.85</v>
      </c>
      <c r="DN6" s="21" t="str">
        <f t="shared" si="12"/>
        <v>-</v>
      </c>
      <c r="DO6" s="21" t="str">
        <f t="shared" si="12"/>
        <v>-</v>
      </c>
      <c r="DP6" s="21" t="str">
        <f t="shared" si="12"/>
        <v>-</v>
      </c>
      <c r="DQ6" s="21">
        <f t="shared" si="12"/>
        <v>21.85</v>
      </c>
      <c r="DR6" s="21">
        <f t="shared" si="12"/>
        <v>25.19</v>
      </c>
      <c r="DS6" s="20" t="str">
        <f>IF(DS7="","",IF(DS7="-","【-】","【"&amp;SUBSTITUTE(TEXT(DS7,"#,##0.00"),"-","△")&amp;"】"))</f>
        <v>【27.11】</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0.05</v>
      </c>
      <c r="EN6" s="21">
        <f t="shared" si="14"/>
        <v>0.03</v>
      </c>
      <c r="EO6" s="20" t="str">
        <f>IF(EO7="","",IF(EO7="-","【-】","【"&amp;SUBSTITUTE(TEXT(EO7,"#,##0.00"),"-","△")&amp;"】"))</f>
        <v>【0.02】</v>
      </c>
    </row>
    <row r="7" spans="1:148" s="22" customFormat="1" x14ac:dyDescent="0.15">
      <c r="A7" s="14"/>
      <c r="B7" s="23">
        <v>2022</v>
      </c>
      <c r="C7" s="23">
        <v>364011</v>
      </c>
      <c r="D7" s="23">
        <v>46</v>
      </c>
      <c r="E7" s="23">
        <v>17</v>
      </c>
      <c r="F7" s="23">
        <v>5</v>
      </c>
      <c r="G7" s="23">
        <v>0</v>
      </c>
      <c r="H7" s="23" t="s">
        <v>96</v>
      </c>
      <c r="I7" s="23" t="s">
        <v>97</v>
      </c>
      <c r="J7" s="23" t="s">
        <v>98</v>
      </c>
      <c r="K7" s="23" t="s">
        <v>99</v>
      </c>
      <c r="L7" s="23" t="s">
        <v>100</v>
      </c>
      <c r="M7" s="23" t="s">
        <v>101</v>
      </c>
      <c r="N7" s="24" t="s">
        <v>102</v>
      </c>
      <c r="O7" s="24">
        <v>70.680000000000007</v>
      </c>
      <c r="P7" s="24">
        <v>11.03</v>
      </c>
      <c r="Q7" s="24">
        <v>100</v>
      </c>
      <c r="R7" s="24">
        <v>2669</v>
      </c>
      <c r="S7" s="24">
        <v>14723</v>
      </c>
      <c r="T7" s="24">
        <v>14.34</v>
      </c>
      <c r="U7" s="24">
        <v>1026.71</v>
      </c>
      <c r="V7" s="24">
        <v>1618</v>
      </c>
      <c r="W7" s="24">
        <v>1.2</v>
      </c>
      <c r="X7" s="24">
        <v>1348.33</v>
      </c>
      <c r="Y7" s="24" t="s">
        <v>102</v>
      </c>
      <c r="Z7" s="24" t="s">
        <v>102</v>
      </c>
      <c r="AA7" s="24" t="s">
        <v>102</v>
      </c>
      <c r="AB7" s="24">
        <v>100.12</v>
      </c>
      <c r="AC7" s="24">
        <v>100</v>
      </c>
      <c r="AD7" s="24" t="s">
        <v>102</v>
      </c>
      <c r="AE7" s="24" t="s">
        <v>102</v>
      </c>
      <c r="AF7" s="24" t="s">
        <v>102</v>
      </c>
      <c r="AG7" s="24">
        <v>106.07</v>
      </c>
      <c r="AH7" s="24">
        <v>105.5</v>
      </c>
      <c r="AI7" s="24">
        <v>103.61</v>
      </c>
      <c r="AJ7" s="24" t="s">
        <v>102</v>
      </c>
      <c r="AK7" s="24" t="s">
        <v>102</v>
      </c>
      <c r="AL7" s="24" t="s">
        <v>102</v>
      </c>
      <c r="AM7" s="24">
        <v>0</v>
      </c>
      <c r="AN7" s="24">
        <v>0</v>
      </c>
      <c r="AO7" s="24" t="s">
        <v>102</v>
      </c>
      <c r="AP7" s="24" t="s">
        <v>102</v>
      </c>
      <c r="AQ7" s="24" t="s">
        <v>102</v>
      </c>
      <c r="AR7" s="24">
        <v>132.04</v>
      </c>
      <c r="AS7" s="24">
        <v>145.43</v>
      </c>
      <c r="AT7" s="24">
        <v>133.62</v>
      </c>
      <c r="AU7" s="24" t="s">
        <v>102</v>
      </c>
      <c r="AV7" s="24" t="s">
        <v>102</v>
      </c>
      <c r="AW7" s="24" t="s">
        <v>102</v>
      </c>
      <c r="AX7" s="24">
        <v>3.57</v>
      </c>
      <c r="AY7" s="24">
        <v>3.45</v>
      </c>
      <c r="AZ7" s="24" t="s">
        <v>102</v>
      </c>
      <c r="BA7" s="24" t="s">
        <v>102</v>
      </c>
      <c r="BB7" s="24" t="s">
        <v>102</v>
      </c>
      <c r="BC7" s="24">
        <v>35.69</v>
      </c>
      <c r="BD7" s="24">
        <v>38.4</v>
      </c>
      <c r="BE7" s="24">
        <v>36.94</v>
      </c>
      <c r="BF7" s="24" t="s">
        <v>102</v>
      </c>
      <c r="BG7" s="24" t="s">
        <v>102</v>
      </c>
      <c r="BH7" s="24" t="s">
        <v>102</v>
      </c>
      <c r="BI7" s="24">
        <v>2448.6</v>
      </c>
      <c r="BJ7" s="24">
        <v>2126.27</v>
      </c>
      <c r="BK7" s="24" t="s">
        <v>102</v>
      </c>
      <c r="BL7" s="24" t="s">
        <v>102</v>
      </c>
      <c r="BM7" s="24" t="s">
        <v>102</v>
      </c>
      <c r="BN7" s="24">
        <v>791.76</v>
      </c>
      <c r="BO7" s="24">
        <v>900.82</v>
      </c>
      <c r="BP7" s="24">
        <v>809.19</v>
      </c>
      <c r="BQ7" s="24" t="s">
        <v>102</v>
      </c>
      <c r="BR7" s="24" t="s">
        <v>102</v>
      </c>
      <c r="BS7" s="24" t="s">
        <v>102</v>
      </c>
      <c r="BT7" s="24">
        <v>68.95</v>
      </c>
      <c r="BU7" s="24">
        <v>61.49</v>
      </c>
      <c r="BV7" s="24" t="s">
        <v>102</v>
      </c>
      <c r="BW7" s="24" t="s">
        <v>102</v>
      </c>
      <c r="BX7" s="24" t="s">
        <v>102</v>
      </c>
      <c r="BY7" s="24">
        <v>56.26</v>
      </c>
      <c r="BZ7" s="24">
        <v>52.94</v>
      </c>
      <c r="CA7" s="24">
        <v>57.02</v>
      </c>
      <c r="CB7" s="24" t="s">
        <v>102</v>
      </c>
      <c r="CC7" s="24" t="s">
        <v>102</v>
      </c>
      <c r="CD7" s="24" t="s">
        <v>102</v>
      </c>
      <c r="CE7" s="24">
        <v>215.89</v>
      </c>
      <c r="CF7" s="24">
        <v>241.49</v>
      </c>
      <c r="CG7" s="24" t="s">
        <v>102</v>
      </c>
      <c r="CH7" s="24" t="s">
        <v>102</v>
      </c>
      <c r="CI7" s="24" t="s">
        <v>102</v>
      </c>
      <c r="CJ7" s="24">
        <v>282.08999999999997</v>
      </c>
      <c r="CK7" s="24">
        <v>303.27999999999997</v>
      </c>
      <c r="CL7" s="24">
        <v>273.68</v>
      </c>
      <c r="CM7" s="24" t="s">
        <v>102</v>
      </c>
      <c r="CN7" s="24" t="s">
        <v>102</v>
      </c>
      <c r="CO7" s="24" t="s">
        <v>102</v>
      </c>
      <c r="CP7" s="24">
        <v>53.13</v>
      </c>
      <c r="CQ7" s="24">
        <v>55.76</v>
      </c>
      <c r="CR7" s="24" t="s">
        <v>102</v>
      </c>
      <c r="CS7" s="24" t="s">
        <v>102</v>
      </c>
      <c r="CT7" s="24" t="s">
        <v>102</v>
      </c>
      <c r="CU7" s="24">
        <v>66.53</v>
      </c>
      <c r="CV7" s="24">
        <v>52.35</v>
      </c>
      <c r="CW7" s="24">
        <v>52.55</v>
      </c>
      <c r="CX7" s="24" t="s">
        <v>102</v>
      </c>
      <c r="CY7" s="24" t="s">
        <v>102</v>
      </c>
      <c r="CZ7" s="24" t="s">
        <v>102</v>
      </c>
      <c r="DA7" s="24">
        <v>63.37</v>
      </c>
      <c r="DB7" s="24">
        <v>62.24</v>
      </c>
      <c r="DC7" s="24" t="s">
        <v>102</v>
      </c>
      <c r="DD7" s="24" t="s">
        <v>102</v>
      </c>
      <c r="DE7" s="24" t="s">
        <v>102</v>
      </c>
      <c r="DF7" s="24">
        <v>84.67</v>
      </c>
      <c r="DG7" s="24">
        <v>84.39</v>
      </c>
      <c r="DH7" s="24">
        <v>87.3</v>
      </c>
      <c r="DI7" s="24" t="s">
        <v>102</v>
      </c>
      <c r="DJ7" s="24" t="s">
        <v>102</v>
      </c>
      <c r="DK7" s="24" t="s">
        <v>102</v>
      </c>
      <c r="DL7" s="24">
        <v>0</v>
      </c>
      <c r="DM7" s="24">
        <v>6.85</v>
      </c>
      <c r="DN7" s="24" t="s">
        <v>102</v>
      </c>
      <c r="DO7" s="24" t="s">
        <v>102</v>
      </c>
      <c r="DP7" s="24" t="s">
        <v>102</v>
      </c>
      <c r="DQ7" s="24">
        <v>21.85</v>
      </c>
      <c r="DR7" s="24">
        <v>25.19</v>
      </c>
      <c r="DS7" s="24">
        <v>27.11</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2024-01-25T00:44:42Z</cp:lastPrinted>
  <dcterms:created xsi:type="dcterms:W3CDTF">2023-12-12T01:04:09Z</dcterms:created>
  <dcterms:modified xsi:type="dcterms:W3CDTF">2024-01-30T08:05:18Z</dcterms:modified>
  <cp:category/>
</cp:coreProperties>
</file>