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x68DN0YWUcAWbBBDe+QC0VMmVRoC9RtV0Qn4mIkrYvbW0nfHq761eDy6bvoDecYaWJGO1dm2ayWDgKOt3VtxA==" workbookSaltValue="SDlsIzUboM4GtCmyj+G3e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<sst xmlns="http://schemas.openxmlformats.org/spreadsheetml/2006/main" xmlns:r="http://schemas.openxmlformats.org/officeDocument/2006/relationships" count="115" uniqueCount="115">
  <si>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</si>
  <si>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</si>
  <si>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</si>
  <si>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</si>
  <si>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</si>
  <si>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</si>
  <si>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</si>
  <si>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</si>
  <si>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</si>
  <si>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</si>
  <si>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</si>
  <si>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</si>
  <si>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</si>
  <si>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</si>
  <si>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</si>
  <si>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</si>
  <si>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</si>
  <si>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</si>
  <si>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</si>
  <si>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</si>
  <si>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</si>
  <si>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</si>
  <si>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</si>
  <si>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</si>
  <si>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</si>
  <si>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</si>
  <si>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</si>
  <si>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</si>
  <si>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</si>
  <si>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</si>
  <si>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</si>
  <si>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</si>
  <si>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</si>
  <si>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</si>
  <si>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</si>
  <si>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</si>
  <si>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</si>
  <si>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</si>
  <si>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</si>
  <si>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</si>
  <si>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</si>
  <si>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</si>
  <si>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</si>
  <si>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経常収支比率は、一般会計繰入金の減額はあるものの、支払利息を含む経常費用の減が大きいことから多少改善しており、健全経営の水準とされる100%を上回っている。流動比率についても、100%を上回っており、現金預金(流動資産)の増加により更に改善している。
しかしながら、経費回収率については、100%を下回っており、依然として、汚水処理費が使用料収入で賄いきれていないため、さらなる維持管理費等コスト縮減と水洗化率の向上などによる適正収入の確保に取り組む必要がある。
なお、④企業債残高対事業規模比率については、一般会計負担額を公共下水道事業、特定環境保全公共下水道事業及び農業集落排水事業の総額に対して算出しているため、事業別での比率は正しい数値となっていない。</t>
    <rPh sb="25" eb="27">
      <t>シハライ</t>
    </rPh>
    <rPh sb="27" eb="29">
      <t>リソク</t>
    </rPh>
    <rPh sb="93" eb="95">
      <t>ウワマワ</t>
    </rPh>
    <rPh sb="116" eb="117">
      <t>サラ</t>
    </rPh>
    <rPh sb="149" eb="151">
      <t>シタマワ</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</si>
  <si>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</si>
  <si>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</si>
  <si>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</si>
  <si>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</si>
  <si>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</si>
  <si>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</si>
  <si>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</si>
  <si>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</si>
  <si>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</si>
  <si>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</si>
  <si>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</si>
  <si>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</si>
  <si>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</si>
  <si>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</si>
  <si>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</si>
  <si>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</si>
  <si>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</si>
  <si>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</si>
  <si>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</si>
  <si>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</si>
  <si>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</si>
  <si>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</si>
  <si>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</si>
  <si>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</si>
  <si>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</si>
  <si>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</si>
  <si>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</si>
  <si>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</si>
  <si>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</si>
  <si>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</si>
  <si>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</si>
  <si>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</si>
  <si>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</si>
  <si>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</si>
  <si>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</si>
  <si>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</si>
  <si>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</si>
  <si>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</si>
  <si>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</si>
  <si>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</si>
  <si>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</si>
  <si>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</si>
  <si>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</si>
  <si>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</si>
  <si>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</si>
  <si>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</si>
  <si>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</si>
  <si>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</si>
  <si>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</si>
  <si>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</si>
  <si>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</si>
  <si>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</si>
  <si>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吉野川市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</si>
  <si>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</si>
  <si>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</si>
  <si>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</si>
  <si>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</si>
  <si>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</si>
  <si>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</si>
  <si>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</si>
  <si>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</si>
  <si>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</si>
  <si>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</si>
  <si>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</si>
  <si>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</si>
  <si>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</si>
  <si>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</si>
  <si>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</si>
  <si>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</si>
  <si>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現在までに耐用年数を経過した管渠施設は存在しないが、処理場の機械設備等で更新時期を迎えているものがある。</t>
  </si>
  <si>
    <t>本市では、使用料単価が全国及び類似団体との比較において低単価となっている。経費回収率についても100%を下回っている状況であり、今後、人口減少や節水機器の普及に伴い有収水量の大幅な増加が見込めないことを想定すると、使用料の改定を含めた経営の改善が必要で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</si>
</sst>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2.e-002</c:v>
                </c:pt>
                <c:pt idx="2">
                  <c:v>0.25</c:v>
                </c:pt>
                <c:pt idx="3">
                  <c:v>5.e-002</c:v>
                </c:pt>
                <c:pt idx="4">
                  <c:v>3.e-002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50.46</c:v>
                </c:pt>
                <c:pt idx="2">
                  <c:v>50.87</c:v>
                </c:pt>
                <c:pt idx="3">
                  <c:v>48.78</c:v>
                </c:pt>
                <c:pt idx="4">
                  <c:v>45.72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50.14</c:v>
                </c:pt>
                <c:pt idx="2">
                  <c:v>54.83</c:v>
                </c:pt>
                <c:pt idx="3">
                  <c:v>66.53</c:v>
                </c:pt>
                <c:pt idx="4">
                  <c:v>52.35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75.239999999999995</c:v>
                </c:pt>
                <c:pt idx="2">
                  <c:v>75.66</c:v>
                </c:pt>
                <c:pt idx="3">
                  <c:v>75.5</c:v>
                </c:pt>
                <c:pt idx="4">
                  <c:v>76.650000000000006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84.98</c:v>
                </c:pt>
                <c:pt idx="2">
                  <c:v>84.7</c:v>
                </c:pt>
                <c:pt idx="3">
                  <c:v>84.67</c:v>
                </c:pt>
                <c:pt idx="4">
                  <c:v>84.39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106.81</c:v>
                </c:pt>
                <c:pt idx="2">
                  <c:v>113.41</c:v>
                </c:pt>
                <c:pt idx="3">
                  <c:v>102.1</c:v>
                </c:pt>
                <c:pt idx="4">
                  <c:v>104.02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103.6</c:v>
                </c:pt>
                <c:pt idx="2">
                  <c:v>106.37</c:v>
                </c:pt>
                <c:pt idx="3">
                  <c:v>106.07</c:v>
                </c:pt>
                <c:pt idx="4">
                  <c:v>105.5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51.52</c:v>
                </c:pt>
                <c:pt idx="2">
                  <c:v>53.08</c:v>
                </c:pt>
                <c:pt idx="3">
                  <c:v>54.11</c:v>
                </c:pt>
                <c:pt idx="4">
                  <c:v>55.72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23.06</c:v>
                </c:pt>
                <c:pt idx="2">
                  <c:v>20.34</c:v>
                </c:pt>
                <c:pt idx="3">
                  <c:v>21.85</c:v>
                </c:pt>
                <c:pt idx="4">
                  <c:v>25.19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formatCode="#,##0.00;&quot;△&quot;#,##0.00;&quot;-&quot;">
                  <c:v>6.07</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193.99</c:v>
                </c:pt>
                <c:pt idx="2">
                  <c:v>139.02000000000001</c:v>
                </c:pt>
                <c:pt idx="3">
                  <c:v>132.04</c:v>
                </c:pt>
                <c:pt idx="4">
                  <c:v>145.43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110.71</c:v>
                </c:pt>
                <c:pt idx="2">
                  <c:v>121.31</c:v>
                </c:pt>
                <c:pt idx="3">
                  <c:v>130.74</c:v>
                </c:pt>
                <c:pt idx="4">
                  <c:v>134.22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26.99</c:v>
                </c:pt>
                <c:pt idx="2">
                  <c:v>29.13</c:v>
                </c:pt>
                <c:pt idx="3">
                  <c:v>35.69</c:v>
                </c:pt>
                <c:pt idx="4">
                  <c:v>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826.83</c:v>
                </c:pt>
                <c:pt idx="2">
                  <c:v>867.83</c:v>
                </c:pt>
                <c:pt idx="3">
                  <c:v>791.76</c:v>
                </c:pt>
                <c:pt idx="4">
                  <c:v>900.82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57.63</c:v>
                </c:pt>
                <c:pt idx="2">
                  <c:v>63.45</c:v>
                </c:pt>
                <c:pt idx="3">
                  <c:v>75.680000000000007</c:v>
                </c:pt>
                <c:pt idx="4">
                  <c:v>70.900000000000006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57.31</c:v>
                </c:pt>
                <c:pt idx="2">
                  <c:v>57.08</c:v>
                </c:pt>
                <c:pt idx="3">
                  <c:v>56.26</c:v>
                </c:pt>
                <c:pt idx="4">
                  <c:v>52.94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219.21</c:v>
                </c:pt>
                <c:pt idx="2">
                  <c:v>199.91</c:v>
                </c:pt>
                <c:pt idx="3">
                  <c:v>167.03</c:v>
                </c:pt>
                <c:pt idx="4">
                  <c:v>178.11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273.52</c:v>
                </c:pt>
                <c:pt idx="2">
                  <c:v>274.99</c:v>
                </c:pt>
                <c:pt idx="3">
                  <c:v>282.08999999999997</c:v>
                </c:pt>
                <c:pt idx="4">
                  <c:v>303.27999999999997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【103.61】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【133.62】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【36.94】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吉野川市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38872</v>
      </c>
      <c r="AM8" s="21"/>
      <c r="AN8" s="21"/>
      <c r="AO8" s="21"/>
      <c r="AP8" s="21"/>
      <c r="AQ8" s="21"/>
      <c r="AR8" s="21"/>
      <c r="AS8" s="21"/>
      <c r="AT8" s="7">
        <f>データ!T6</f>
        <v>144.13999999999999</v>
      </c>
      <c r="AU8" s="7"/>
      <c r="AV8" s="7"/>
      <c r="AW8" s="7"/>
      <c r="AX8" s="7"/>
      <c r="AY8" s="7"/>
      <c r="AZ8" s="7"/>
      <c r="BA8" s="7"/>
      <c r="BB8" s="7">
        <f>データ!U6</f>
        <v>269.68</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63.76</v>
      </c>
      <c r="J10" s="7"/>
      <c r="K10" s="7"/>
      <c r="L10" s="7"/>
      <c r="M10" s="7"/>
      <c r="N10" s="7"/>
      <c r="O10" s="7"/>
      <c r="P10" s="7">
        <f>データ!P6</f>
        <v>5.33</v>
      </c>
      <c r="Q10" s="7"/>
      <c r="R10" s="7"/>
      <c r="S10" s="7"/>
      <c r="T10" s="7"/>
      <c r="U10" s="7"/>
      <c r="V10" s="7"/>
      <c r="W10" s="7">
        <f>データ!Q6</f>
        <v>111.26</v>
      </c>
      <c r="X10" s="7"/>
      <c r="Y10" s="7"/>
      <c r="Z10" s="7"/>
      <c r="AA10" s="7"/>
      <c r="AB10" s="7"/>
      <c r="AC10" s="7"/>
      <c r="AD10" s="21">
        <f>データ!R6</f>
        <v>2750</v>
      </c>
      <c r="AE10" s="21"/>
      <c r="AF10" s="21"/>
      <c r="AG10" s="21"/>
      <c r="AH10" s="21"/>
      <c r="AI10" s="21"/>
      <c r="AJ10" s="21"/>
      <c r="AK10" s="2"/>
      <c r="AL10" s="21">
        <f>データ!V6</f>
        <v>2056</v>
      </c>
      <c r="AM10" s="21"/>
      <c r="AN10" s="21"/>
      <c r="AO10" s="21"/>
      <c r="AP10" s="21"/>
      <c r="AQ10" s="21"/>
      <c r="AR10" s="21"/>
      <c r="AS10" s="21"/>
      <c r="AT10" s="7">
        <f>データ!W6</f>
        <v>1.55</v>
      </c>
      <c r="AU10" s="7"/>
      <c r="AV10" s="7"/>
      <c r="AW10" s="7"/>
      <c r="AX10" s="7"/>
      <c r="AY10" s="7"/>
      <c r="AZ10" s="7"/>
      <c r="BA10" s="7"/>
      <c r="BB10" s="7">
        <f>データ!X6</f>
        <v>1326.45</v>
      </c>
      <c r="BC10" s="7"/>
      <c r="BD10" s="7"/>
      <c r="BE10" s="7"/>
      <c r="BF10" s="7"/>
      <c r="BG10" s="7"/>
      <c r="BH10" s="7"/>
      <c r="BI10" s="7"/>
      <c r="BJ10" s="2"/>
      <c r="BK10" s="2"/>
      <c r="BL10" s="29" t="s">
        <v>36</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43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45</v>
      </c>
      <c r="F84" s="12" t="s">
        <v>46</v>
      </c>
      <c r="G84" s="12" t="s">
        <v>47</v>
      </c>
      <c r="H84" s="12" t="s">
        <v>39</v>
      </c>
      <c r="I84" s="12" t="s">
        <v>7</v>
      </c>
      <c r="J84" s="12" t="s">
        <v>48</v>
      </c>
      <c r="K84" s="12" t="s">
        <v>49</v>
      </c>
      <c r="L84" s="12" t="s">
        <v>31</v>
      </c>
      <c r="M84" s="12" t="s">
        <v>34</v>
      </c>
      <c r="N84" s="12" t="s">
        <v>51</v>
      </c>
      <c r="O84" s="12" t="s">
        <v>53</v>
      </c>
    </row>
    <row r="85" spans="1:78" hidden="1">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TdXGBAG/jB7mNBEQZTYmV7/gs63NVBmuFGhDXcVmKlBszF0jYoJg2uGTgBJOKByNI67FM3payBr2wA9RTQ+kng==" saltValue="Cj2puNbKbR5dGwtGXLRSX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57</v>
      </c>
      <c r="D3" s="58" t="s">
        <v>58</v>
      </c>
      <c r="E3" s="58" t="s">
        <v>3</v>
      </c>
      <c r="F3" s="58" t="s">
        <v>2</v>
      </c>
      <c r="G3" s="58" t="s">
        <v>23</v>
      </c>
      <c r="H3" s="65" t="s">
        <v>59</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26</v>
      </c>
      <c r="AV4" s="77"/>
      <c r="AW4" s="77"/>
      <c r="AX4" s="77"/>
      <c r="AY4" s="77"/>
      <c r="AZ4" s="77"/>
      <c r="BA4" s="77"/>
      <c r="BB4" s="77"/>
      <c r="BC4" s="77"/>
      <c r="BD4" s="77"/>
      <c r="BE4" s="77"/>
      <c r="BF4" s="77" t="s">
        <v>62</v>
      </c>
      <c r="BG4" s="77"/>
      <c r="BH4" s="77"/>
      <c r="BI4" s="77"/>
      <c r="BJ4" s="77"/>
      <c r="BK4" s="77"/>
      <c r="BL4" s="77"/>
      <c r="BM4" s="77"/>
      <c r="BN4" s="77"/>
      <c r="BO4" s="77"/>
      <c r="BP4" s="77"/>
      <c r="BQ4" s="77" t="s">
        <v>13</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4</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42</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2022</v>
      </c>
      <c r="C6" s="61">
        <f t="shared" si="1"/>
        <v>362051</v>
      </c>
      <c r="D6" s="61">
        <f t="shared" si="1"/>
        <v>46</v>
      </c>
      <c r="E6" s="61">
        <f t="shared" si="1"/>
        <v>17</v>
      </c>
      <c r="F6" s="61">
        <f t="shared" si="1"/>
        <v>5</v>
      </c>
      <c r="G6" s="61">
        <f t="shared" si="1"/>
        <v>0</v>
      </c>
      <c r="H6" s="61" t="str">
        <f t="shared" si="1"/>
        <v>徳島県　吉野川市</v>
      </c>
      <c r="I6" s="61" t="str">
        <f t="shared" si="1"/>
        <v>法適用</v>
      </c>
      <c r="J6" s="61" t="str">
        <f t="shared" si="1"/>
        <v>下水道事業</v>
      </c>
      <c r="K6" s="61" t="str">
        <f t="shared" si="1"/>
        <v>農業集落排水</v>
      </c>
      <c r="L6" s="61" t="str">
        <f t="shared" si="1"/>
        <v>F2</v>
      </c>
      <c r="M6" s="61" t="str">
        <f t="shared" si="1"/>
        <v>非設置</v>
      </c>
      <c r="N6" s="70" t="str">
        <f t="shared" si="1"/>
        <v>-</v>
      </c>
      <c r="O6" s="70">
        <f t="shared" si="1"/>
        <v>63.76</v>
      </c>
      <c r="P6" s="70">
        <f t="shared" si="1"/>
        <v>5.33</v>
      </c>
      <c r="Q6" s="70">
        <f t="shared" si="1"/>
        <v>111.26</v>
      </c>
      <c r="R6" s="70">
        <f t="shared" si="1"/>
        <v>2750</v>
      </c>
      <c r="S6" s="70">
        <f t="shared" si="1"/>
        <v>38872</v>
      </c>
      <c r="T6" s="70">
        <f t="shared" si="1"/>
        <v>144.13999999999999</v>
      </c>
      <c r="U6" s="70">
        <f t="shared" si="1"/>
        <v>269.68</v>
      </c>
      <c r="V6" s="70">
        <f t="shared" si="1"/>
        <v>2056</v>
      </c>
      <c r="W6" s="70">
        <f t="shared" si="1"/>
        <v>1.55</v>
      </c>
      <c r="X6" s="70">
        <f t="shared" si="1"/>
        <v>1326.45</v>
      </c>
      <c r="Y6" s="78" t="str">
        <f t="shared" ref="Y6:AH6" si="2">IF(Y7="",NA(),Y7)</f>
        <v>-</v>
      </c>
      <c r="Z6" s="78">
        <f t="shared" si="2"/>
        <v>106.81</v>
      </c>
      <c r="AA6" s="78">
        <f t="shared" si="2"/>
        <v>113.41</v>
      </c>
      <c r="AB6" s="78">
        <f t="shared" si="2"/>
        <v>102.1</v>
      </c>
      <c r="AC6" s="78">
        <f t="shared" si="2"/>
        <v>104.02</v>
      </c>
      <c r="AD6" s="78" t="str">
        <f t="shared" si="2"/>
        <v>-</v>
      </c>
      <c r="AE6" s="78">
        <f t="shared" si="2"/>
        <v>103.6</v>
      </c>
      <c r="AF6" s="78">
        <f t="shared" si="2"/>
        <v>106.37</v>
      </c>
      <c r="AG6" s="78">
        <f t="shared" si="2"/>
        <v>106.07</v>
      </c>
      <c r="AH6" s="78">
        <f t="shared" si="2"/>
        <v>105.5</v>
      </c>
      <c r="AI6" s="70" t="str">
        <f>IF(AI7="","",IF(AI7="-","【-】","【"&amp;SUBSTITUTE(TEXT(AI7,"#,##0.00"),"-","△")&amp;"】"))</f>
        <v>【103.61】</v>
      </c>
      <c r="AJ6" s="78" t="str">
        <f t="shared" ref="AJ6:AS6" si="3">IF(AJ7="",NA(),AJ7)</f>
        <v>-</v>
      </c>
      <c r="AK6" s="70">
        <f t="shared" si="3"/>
        <v>0</v>
      </c>
      <c r="AL6" s="78">
        <f t="shared" si="3"/>
        <v>6.07</v>
      </c>
      <c r="AM6" s="70">
        <f t="shared" si="3"/>
        <v>0</v>
      </c>
      <c r="AN6" s="70">
        <f t="shared" si="3"/>
        <v>0</v>
      </c>
      <c r="AO6" s="78" t="str">
        <f t="shared" si="3"/>
        <v>-</v>
      </c>
      <c r="AP6" s="78">
        <f t="shared" si="3"/>
        <v>193.99</v>
      </c>
      <c r="AQ6" s="78">
        <f t="shared" si="3"/>
        <v>139.02000000000001</v>
      </c>
      <c r="AR6" s="78">
        <f t="shared" si="3"/>
        <v>132.04</v>
      </c>
      <c r="AS6" s="78">
        <f t="shared" si="3"/>
        <v>145.43</v>
      </c>
      <c r="AT6" s="70" t="str">
        <f>IF(AT7="","",IF(AT7="-","【-】","【"&amp;SUBSTITUTE(TEXT(AT7,"#,##0.00"),"-","△")&amp;"】"))</f>
        <v>【133.62】</v>
      </c>
      <c r="AU6" s="78" t="str">
        <f t="shared" ref="AU6:BD6" si="4">IF(AU7="",NA(),AU7)</f>
        <v>-</v>
      </c>
      <c r="AV6" s="78">
        <f t="shared" si="4"/>
        <v>110.71</v>
      </c>
      <c r="AW6" s="78">
        <f t="shared" si="4"/>
        <v>121.31</v>
      </c>
      <c r="AX6" s="78">
        <f t="shared" si="4"/>
        <v>130.74</v>
      </c>
      <c r="AY6" s="78">
        <f t="shared" si="4"/>
        <v>134.22</v>
      </c>
      <c r="AZ6" s="78" t="str">
        <f t="shared" si="4"/>
        <v>-</v>
      </c>
      <c r="BA6" s="78">
        <f t="shared" si="4"/>
        <v>26.99</v>
      </c>
      <c r="BB6" s="78">
        <f t="shared" si="4"/>
        <v>29.13</v>
      </c>
      <c r="BC6" s="78">
        <f t="shared" si="4"/>
        <v>35.69</v>
      </c>
      <c r="BD6" s="78">
        <f t="shared" si="4"/>
        <v>38.4</v>
      </c>
      <c r="BE6" s="70" t="str">
        <f>IF(BE7="","",IF(BE7="-","【-】","【"&amp;SUBSTITUTE(TEXT(BE7,"#,##0.00"),"-","△")&amp;"】"))</f>
        <v>【36.94】</v>
      </c>
      <c r="BF6" s="78" t="str">
        <f t="shared" ref="BF6:BO6" si="5">IF(BF7="",NA(),BF7)</f>
        <v>-</v>
      </c>
      <c r="BG6" s="70">
        <f t="shared" si="5"/>
        <v>0</v>
      </c>
      <c r="BH6" s="70">
        <f t="shared" si="5"/>
        <v>0</v>
      </c>
      <c r="BI6" s="70">
        <f t="shared" si="5"/>
        <v>0</v>
      </c>
      <c r="BJ6" s="70">
        <f t="shared" si="5"/>
        <v>0</v>
      </c>
      <c r="BK6" s="78" t="str">
        <f t="shared" si="5"/>
        <v>-</v>
      </c>
      <c r="BL6" s="78">
        <f t="shared" si="5"/>
        <v>826.83</v>
      </c>
      <c r="BM6" s="78">
        <f t="shared" si="5"/>
        <v>867.83</v>
      </c>
      <c r="BN6" s="78">
        <f t="shared" si="5"/>
        <v>791.76</v>
      </c>
      <c r="BO6" s="78">
        <f t="shared" si="5"/>
        <v>900.82</v>
      </c>
      <c r="BP6" s="70" t="str">
        <f>IF(BP7="","",IF(BP7="-","【-】","【"&amp;SUBSTITUTE(TEXT(BP7,"#,##0.00"),"-","△")&amp;"】"))</f>
        <v>【809.19】</v>
      </c>
      <c r="BQ6" s="78" t="str">
        <f t="shared" ref="BQ6:BZ6" si="6">IF(BQ7="",NA(),BQ7)</f>
        <v>-</v>
      </c>
      <c r="BR6" s="78">
        <f t="shared" si="6"/>
        <v>57.63</v>
      </c>
      <c r="BS6" s="78">
        <f t="shared" si="6"/>
        <v>63.45</v>
      </c>
      <c r="BT6" s="78">
        <f t="shared" si="6"/>
        <v>75.680000000000007</v>
      </c>
      <c r="BU6" s="78">
        <f t="shared" si="6"/>
        <v>70.900000000000006</v>
      </c>
      <c r="BV6" s="78" t="str">
        <f t="shared" si="6"/>
        <v>-</v>
      </c>
      <c r="BW6" s="78">
        <f t="shared" si="6"/>
        <v>57.31</v>
      </c>
      <c r="BX6" s="78">
        <f t="shared" si="6"/>
        <v>57.08</v>
      </c>
      <c r="BY6" s="78">
        <f t="shared" si="6"/>
        <v>56.26</v>
      </c>
      <c r="BZ6" s="78">
        <f t="shared" si="6"/>
        <v>52.94</v>
      </c>
      <c r="CA6" s="70" t="str">
        <f>IF(CA7="","",IF(CA7="-","【-】","【"&amp;SUBSTITUTE(TEXT(CA7,"#,##0.00"),"-","△")&amp;"】"))</f>
        <v>【57.02】</v>
      </c>
      <c r="CB6" s="78" t="str">
        <f t="shared" ref="CB6:CK6" si="7">IF(CB7="",NA(),CB7)</f>
        <v>-</v>
      </c>
      <c r="CC6" s="78">
        <f t="shared" si="7"/>
        <v>219.21</v>
      </c>
      <c r="CD6" s="78">
        <f t="shared" si="7"/>
        <v>199.91</v>
      </c>
      <c r="CE6" s="78">
        <f t="shared" si="7"/>
        <v>167.03</v>
      </c>
      <c r="CF6" s="78">
        <f t="shared" si="7"/>
        <v>178.11</v>
      </c>
      <c r="CG6" s="78" t="str">
        <f t="shared" si="7"/>
        <v>-</v>
      </c>
      <c r="CH6" s="78">
        <f t="shared" si="7"/>
        <v>273.52</v>
      </c>
      <c r="CI6" s="78">
        <f t="shared" si="7"/>
        <v>274.99</v>
      </c>
      <c r="CJ6" s="78">
        <f t="shared" si="7"/>
        <v>282.08999999999997</v>
      </c>
      <c r="CK6" s="78">
        <f t="shared" si="7"/>
        <v>303.27999999999997</v>
      </c>
      <c r="CL6" s="70" t="str">
        <f>IF(CL7="","",IF(CL7="-","【-】","【"&amp;SUBSTITUTE(TEXT(CL7,"#,##0.00"),"-","△")&amp;"】"))</f>
        <v>【273.68】</v>
      </c>
      <c r="CM6" s="78" t="str">
        <f t="shared" ref="CM6:CV6" si="8">IF(CM7="",NA(),CM7)</f>
        <v>-</v>
      </c>
      <c r="CN6" s="78">
        <f t="shared" si="8"/>
        <v>50.46</v>
      </c>
      <c r="CO6" s="78">
        <f t="shared" si="8"/>
        <v>50.87</v>
      </c>
      <c r="CP6" s="78">
        <f t="shared" si="8"/>
        <v>48.78</v>
      </c>
      <c r="CQ6" s="78">
        <f t="shared" si="8"/>
        <v>45.72</v>
      </c>
      <c r="CR6" s="78" t="str">
        <f t="shared" si="8"/>
        <v>-</v>
      </c>
      <c r="CS6" s="78">
        <f t="shared" si="8"/>
        <v>50.14</v>
      </c>
      <c r="CT6" s="78">
        <f t="shared" si="8"/>
        <v>54.83</v>
      </c>
      <c r="CU6" s="78">
        <f t="shared" si="8"/>
        <v>66.53</v>
      </c>
      <c r="CV6" s="78">
        <f t="shared" si="8"/>
        <v>52.35</v>
      </c>
      <c r="CW6" s="70" t="str">
        <f>IF(CW7="","",IF(CW7="-","【-】","【"&amp;SUBSTITUTE(TEXT(CW7,"#,##0.00"),"-","△")&amp;"】"))</f>
        <v>【52.55】</v>
      </c>
      <c r="CX6" s="78" t="str">
        <f t="shared" ref="CX6:DG6" si="9">IF(CX7="",NA(),CX7)</f>
        <v>-</v>
      </c>
      <c r="CY6" s="78">
        <f t="shared" si="9"/>
        <v>75.239999999999995</v>
      </c>
      <c r="CZ6" s="78">
        <f t="shared" si="9"/>
        <v>75.66</v>
      </c>
      <c r="DA6" s="78">
        <f t="shared" si="9"/>
        <v>75.5</v>
      </c>
      <c r="DB6" s="78">
        <f t="shared" si="9"/>
        <v>76.650000000000006</v>
      </c>
      <c r="DC6" s="78" t="str">
        <f t="shared" si="9"/>
        <v>-</v>
      </c>
      <c r="DD6" s="78">
        <f t="shared" si="9"/>
        <v>84.98</v>
      </c>
      <c r="DE6" s="78">
        <f t="shared" si="9"/>
        <v>84.7</v>
      </c>
      <c r="DF6" s="78">
        <f t="shared" si="9"/>
        <v>84.67</v>
      </c>
      <c r="DG6" s="78">
        <f t="shared" si="9"/>
        <v>84.39</v>
      </c>
      <c r="DH6" s="70" t="str">
        <f>IF(DH7="","",IF(DH7="-","【-】","【"&amp;SUBSTITUTE(TEXT(DH7,"#,##0.00"),"-","△")&amp;"】"))</f>
        <v>【87.30】</v>
      </c>
      <c r="DI6" s="78" t="str">
        <f t="shared" ref="DI6:DR6" si="10">IF(DI7="",NA(),DI7)</f>
        <v>-</v>
      </c>
      <c r="DJ6" s="78">
        <f t="shared" si="10"/>
        <v>51.52</v>
      </c>
      <c r="DK6" s="78">
        <f t="shared" si="10"/>
        <v>53.08</v>
      </c>
      <c r="DL6" s="78">
        <f t="shared" si="10"/>
        <v>54.11</v>
      </c>
      <c r="DM6" s="78">
        <f t="shared" si="10"/>
        <v>55.72</v>
      </c>
      <c r="DN6" s="78" t="str">
        <f t="shared" si="10"/>
        <v>-</v>
      </c>
      <c r="DO6" s="78">
        <f t="shared" si="10"/>
        <v>23.06</v>
      </c>
      <c r="DP6" s="78">
        <f t="shared" si="10"/>
        <v>20.34</v>
      </c>
      <c r="DQ6" s="78">
        <f t="shared" si="10"/>
        <v>21.85</v>
      </c>
      <c r="DR6" s="78">
        <f t="shared" si="10"/>
        <v>25.19</v>
      </c>
      <c r="DS6" s="70" t="str">
        <f>IF(DS7="","",IF(DS7="-","【-】","【"&amp;SUBSTITUTE(TEXT(DS7,"#,##0.00"),"-","△")&amp;"】"))</f>
        <v>【27.11】</v>
      </c>
      <c r="DT6" s="78" t="str">
        <f t="shared" ref="DT6:EC6" si="11">IF(DT7="",NA(),DT7)</f>
        <v>-</v>
      </c>
      <c r="DU6" s="70">
        <f t="shared" si="11"/>
        <v>0</v>
      </c>
      <c r="DV6" s="70">
        <f t="shared" si="11"/>
        <v>0</v>
      </c>
      <c r="DW6" s="70">
        <f t="shared" si="11"/>
        <v>0</v>
      </c>
      <c r="DX6" s="70">
        <f t="shared" si="11"/>
        <v>0</v>
      </c>
      <c r="DY6" s="78" t="str">
        <f t="shared" si="11"/>
        <v>-</v>
      </c>
      <c r="DZ6" s="70">
        <f t="shared" si="11"/>
        <v>0</v>
      </c>
      <c r="EA6" s="70">
        <f t="shared" si="11"/>
        <v>0</v>
      </c>
      <c r="EB6" s="70">
        <f t="shared" si="11"/>
        <v>0</v>
      </c>
      <c r="EC6" s="70">
        <f t="shared" si="11"/>
        <v>0</v>
      </c>
      <c r="ED6" s="70" t="str">
        <f>IF(ED7="","",IF(ED7="-","【-】","【"&amp;SUBSTITUTE(TEXT(ED7,"#,##0.00"),"-","△")&amp;"】"))</f>
        <v>【0.00】</v>
      </c>
      <c r="EE6" s="78" t="str">
        <f t="shared" ref="EE6:EN6" si="12">IF(EE7="",NA(),EE7)</f>
        <v>-</v>
      </c>
      <c r="EF6" s="70">
        <f t="shared" si="12"/>
        <v>0</v>
      </c>
      <c r="EG6" s="70">
        <f t="shared" si="12"/>
        <v>0</v>
      </c>
      <c r="EH6" s="70">
        <f t="shared" si="12"/>
        <v>0</v>
      </c>
      <c r="EI6" s="70">
        <f t="shared" si="12"/>
        <v>0</v>
      </c>
      <c r="EJ6" s="78" t="str">
        <f t="shared" si="12"/>
        <v>-</v>
      </c>
      <c r="EK6" s="78">
        <f t="shared" si="12"/>
        <v>2.e-002</v>
      </c>
      <c r="EL6" s="78">
        <f t="shared" si="12"/>
        <v>0.25</v>
      </c>
      <c r="EM6" s="78">
        <f t="shared" si="12"/>
        <v>5.e-002</v>
      </c>
      <c r="EN6" s="78">
        <f t="shared" si="12"/>
        <v>3.e-002</v>
      </c>
      <c r="EO6" s="70" t="str">
        <f>IF(EO7="","",IF(EO7="-","【-】","【"&amp;SUBSTITUTE(TEXT(EO7,"#,##0.00"),"-","△")&amp;"】"))</f>
        <v>【0.02】</v>
      </c>
    </row>
    <row r="7" spans="1:148" s="55" customFormat="1">
      <c r="A7" s="56"/>
      <c r="B7" s="62">
        <v>2022</v>
      </c>
      <c r="C7" s="62">
        <v>362051</v>
      </c>
      <c r="D7" s="62">
        <v>46</v>
      </c>
      <c r="E7" s="62">
        <v>17</v>
      </c>
      <c r="F7" s="62">
        <v>5</v>
      </c>
      <c r="G7" s="62">
        <v>0</v>
      </c>
      <c r="H7" s="62" t="s">
        <v>96</v>
      </c>
      <c r="I7" s="62" t="s">
        <v>97</v>
      </c>
      <c r="J7" s="62" t="s">
        <v>98</v>
      </c>
      <c r="K7" s="62" t="s">
        <v>99</v>
      </c>
      <c r="L7" s="62" t="s">
        <v>100</v>
      </c>
      <c r="M7" s="62" t="s">
        <v>101</v>
      </c>
      <c r="N7" s="71" t="s">
        <v>102</v>
      </c>
      <c r="O7" s="71">
        <v>63.76</v>
      </c>
      <c r="P7" s="71">
        <v>5.33</v>
      </c>
      <c r="Q7" s="71">
        <v>111.26</v>
      </c>
      <c r="R7" s="71">
        <v>2750</v>
      </c>
      <c r="S7" s="71">
        <v>38872</v>
      </c>
      <c r="T7" s="71">
        <v>144.13999999999999</v>
      </c>
      <c r="U7" s="71">
        <v>269.68</v>
      </c>
      <c r="V7" s="71">
        <v>2056</v>
      </c>
      <c r="W7" s="71">
        <v>1.55</v>
      </c>
      <c r="X7" s="71">
        <v>1326.45</v>
      </c>
      <c r="Y7" s="71" t="s">
        <v>102</v>
      </c>
      <c r="Z7" s="71">
        <v>106.81</v>
      </c>
      <c r="AA7" s="71">
        <v>113.41</v>
      </c>
      <c r="AB7" s="71">
        <v>102.1</v>
      </c>
      <c r="AC7" s="71">
        <v>104.02</v>
      </c>
      <c r="AD7" s="71" t="s">
        <v>102</v>
      </c>
      <c r="AE7" s="71">
        <v>103.6</v>
      </c>
      <c r="AF7" s="71">
        <v>106.37</v>
      </c>
      <c r="AG7" s="71">
        <v>106.07</v>
      </c>
      <c r="AH7" s="71">
        <v>105.5</v>
      </c>
      <c r="AI7" s="71">
        <v>103.61</v>
      </c>
      <c r="AJ7" s="71" t="s">
        <v>102</v>
      </c>
      <c r="AK7" s="71">
        <v>0</v>
      </c>
      <c r="AL7" s="71">
        <v>6.07</v>
      </c>
      <c r="AM7" s="71">
        <v>0</v>
      </c>
      <c r="AN7" s="71">
        <v>0</v>
      </c>
      <c r="AO7" s="71" t="s">
        <v>102</v>
      </c>
      <c r="AP7" s="71">
        <v>193.99</v>
      </c>
      <c r="AQ7" s="71">
        <v>139.02000000000001</v>
      </c>
      <c r="AR7" s="71">
        <v>132.04</v>
      </c>
      <c r="AS7" s="71">
        <v>145.43</v>
      </c>
      <c r="AT7" s="71">
        <v>133.62</v>
      </c>
      <c r="AU7" s="71" t="s">
        <v>102</v>
      </c>
      <c r="AV7" s="71">
        <v>110.71</v>
      </c>
      <c r="AW7" s="71">
        <v>121.31</v>
      </c>
      <c r="AX7" s="71">
        <v>130.74</v>
      </c>
      <c r="AY7" s="71">
        <v>134.22</v>
      </c>
      <c r="AZ7" s="71" t="s">
        <v>102</v>
      </c>
      <c r="BA7" s="71">
        <v>26.99</v>
      </c>
      <c r="BB7" s="71">
        <v>29.13</v>
      </c>
      <c r="BC7" s="71">
        <v>35.69</v>
      </c>
      <c r="BD7" s="71">
        <v>38.4</v>
      </c>
      <c r="BE7" s="71">
        <v>36.94</v>
      </c>
      <c r="BF7" s="71" t="s">
        <v>102</v>
      </c>
      <c r="BG7" s="71">
        <v>0</v>
      </c>
      <c r="BH7" s="71">
        <v>0</v>
      </c>
      <c r="BI7" s="71">
        <v>0</v>
      </c>
      <c r="BJ7" s="71">
        <v>0</v>
      </c>
      <c r="BK7" s="71" t="s">
        <v>102</v>
      </c>
      <c r="BL7" s="71">
        <v>826.83</v>
      </c>
      <c r="BM7" s="71">
        <v>867.83</v>
      </c>
      <c r="BN7" s="71">
        <v>791.76</v>
      </c>
      <c r="BO7" s="71">
        <v>900.82</v>
      </c>
      <c r="BP7" s="71">
        <v>809.19</v>
      </c>
      <c r="BQ7" s="71" t="s">
        <v>102</v>
      </c>
      <c r="BR7" s="71">
        <v>57.63</v>
      </c>
      <c r="BS7" s="71">
        <v>63.45</v>
      </c>
      <c r="BT7" s="71">
        <v>75.680000000000007</v>
      </c>
      <c r="BU7" s="71">
        <v>70.900000000000006</v>
      </c>
      <c r="BV7" s="71" t="s">
        <v>102</v>
      </c>
      <c r="BW7" s="71">
        <v>57.31</v>
      </c>
      <c r="BX7" s="71">
        <v>57.08</v>
      </c>
      <c r="BY7" s="71">
        <v>56.26</v>
      </c>
      <c r="BZ7" s="71">
        <v>52.94</v>
      </c>
      <c r="CA7" s="71">
        <v>57.02</v>
      </c>
      <c r="CB7" s="71" t="s">
        <v>102</v>
      </c>
      <c r="CC7" s="71">
        <v>219.21</v>
      </c>
      <c r="CD7" s="71">
        <v>199.91</v>
      </c>
      <c r="CE7" s="71">
        <v>167.03</v>
      </c>
      <c r="CF7" s="71">
        <v>178.11</v>
      </c>
      <c r="CG7" s="71" t="s">
        <v>102</v>
      </c>
      <c r="CH7" s="71">
        <v>273.52</v>
      </c>
      <c r="CI7" s="71">
        <v>274.99</v>
      </c>
      <c r="CJ7" s="71">
        <v>282.08999999999997</v>
      </c>
      <c r="CK7" s="71">
        <v>303.27999999999997</v>
      </c>
      <c r="CL7" s="71">
        <v>273.68</v>
      </c>
      <c r="CM7" s="71" t="s">
        <v>102</v>
      </c>
      <c r="CN7" s="71">
        <v>50.46</v>
      </c>
      <c r="CO7" s="71">
        <v>50.87</v>
      </c>
      <c r="CP7" s="71">
        <v>48.78</v>
      </c>
      <c r="CQ7" s="71">
        <v>45.72</v>
      </c>
      <c r="CR7" s="71" t="s">
        <v>102</v>
      </c>
      <c r="CS7" s="71">
        <v>50.14</v>
      </c>
      <c r="CT7" s="71">
        <v>54.83</v>
      </c>
      <c r="CU7" s="71">
        <v>66.53</v>
      </c>
      <c r="CV7" s="71">
        <v>52.35</v>
      </c>
      <c r="CW7" s="71">
        <v>52.55</v>
      </c>
      <c r="CX7" s="71" t="s">
        <v>102</v>
      </c>
      <c r="CY7" s="71">
        <v>75.239999999999995</v>
      </c>
      <c r="CZ7" s="71">
        <v>75.66</v>
      </c>
      <c r="DA7" s="71">
        <v>75.5</v>
      </c>
      <c r="DB7" s="71">
        <v>76.650000000000006</v>
      </c>
      <c r="DC7" s="71" t="s">
        <v>102</v>
      </c>
      <c r="DD7" s="71">
        <v>84.98</v>
      </c>
      <c r="DE7" s="71">
        <v>84.7</v>
      </c>
      <c r="DF7" s="71">
        <v>84.67</v>
      </c>
      <c r="DG7" s="71">
        <v>84.39</v>
      </c>
      <c r="DH7" s="71">
        <v>87.3</v>
      </c>
      <c r="DI7" s="71" t="s">
        <v>102</v>
      </c>
      <c r="DJ7" s="71">
        <v>51.52</v>
      </c>
      <c r="DK7" s="71">
        <v>53.08</v>
      </c>
      <c r="DL7" s="71">
        <v>54.11</v>
      </c>
      <c r="DM7" s="71">
        <v>55.72</v>
      </c>
      <c r="DN7" s="71" t="s">
        <v>102</v>
      </c>
      <c r="DO7" s="71">
        <v>23.06</v>
      </c>
      <c r="DP7" s="71">
        <v>20.34</v>
      </c>
      <c r="DQ7" s="71">
        <v>21.85</v>
      </c>
      <c r="DR7" s="71">
        <v>25.19</v>
      </c>
      <c r="DS7" s="71">
        <v>27.11</v>
      </c>
      <c r="DT7" s="71" t="s">
        <v>102</v>
      </c>
      <c r="DU7" s="71">
        <v>0</v>
      </c>
      <c r="DV7" s="71">
        <v>0</v>
      </c>
      <c r="DW7" s="71">
        <v>0</v>
      </c>
      <c r="DX7" s="71">
        <v>0</v>
      </c>
      <c r="DY7" s="71" t="s">
        <v>102</v>
      </c>
      <c r="DZ7" s="71">
        <v>0</v>
      </c>
      <c r="EA7" s="71">
        <v>0</v>
      </c>
      <c r="EB7" s="71">
        <v>0</v>
      </c>
      <c r="EC7" s="71">
        <v>0</v>
      </c>
      <c r="ED7" s="71">
        <v>0</v>
      </c>
      <c r="EE7" s="71" t="s">
        <v>102</v>
      </c>
      <c r="EF7" s="71">
        <v>0</v>
      </c>
      <c r="EG7" s="71">
        <v>0</v>
      </c>
      <c r="EH7" s="71">
        <v>0</v>
      </c>
      <c r="EI7" s="71">
        <v>0</v>
      </c>
      <c r="EJ7" s="71" t="s">
        <v>102</v>
      </c>
      <c r="EK7" s="71">
        <v>2.e-002</v>
      </c>
      <c r="EL7" s="71">
        <v>0.25</v>
      </c>
      <c r="EM7" s="71">
        <v>5.e-002</v>
      </c>
      <c r="EN7" s="71">
        <v>3.e-002</v>
      </c>
      <c r="EO7" s="71">
        <v>2.e-002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00485:谷 敏明</cp:lastModifiedBy>
  <dcterms:created xsi:type="dcterms:W3CDTF">2023-12-12T01:04:06Z</dcterms:created>
  <dcterms:modified xsi:type="dcterms:W3CDTF">2024-02-02T05:47:13Z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2024-02-02T05:47:13Z</vt:filetime>
  </property>
</Properties>
</file>