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359\Desktop\【2_5〆】公営企業に係る経営比較分析表（令和４年度決算）の分析等について\【経営比較分析表】19_北島町\【経営比較分析表】19_北島町\北島町提出分\"/>
    </mc:Choice>
  </mc:AlternateContent>
  <xr:revisionPtr revIDLastSave="0" documentId="13_ncr:1_{D60D92CD-8024-473F-926C-A21AB143A094}" xr6:coauthVersionLast="36" xr6:coauthVersionMax="36" xr10:uidLastSave="{00000000-0000-0000-0000-000000000000}"/>
  <workbookProtection workbookAlgorithmName="SHA-512" workbookHashValue="5ofxW95Jiw5h27ouXTnBnDQZKB13uQj5+9QNFD51voXIu2JtklWEvFWLE4PII8LMuCw8RLs+QESvP3FcJgdPGw==" workbookSaltValue="VeU7i3UV9PM9pSEHzr1kDg==" workbookSpinCount="100000" lockStructure="1"/>
  <bookViews>
    <workbookView xWindow="0" yWindow="0" windowWidth="20490" windowHeight="754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AD10" i="4" s="1"/>
  <c r="Q6" i="5"/>
  <c r="W10" i="4" s="1"/>
  <c r="P6" i="5"/>
  <c r="O6" i="5"/>
  <c r="I10" i="4" s="1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H85" i="4"/>
  <c r="E85" i="4"/>
  <c r="BB10" i="4"/>
  <c r="AL10" i="4"/>
  <c r="P10" i="4"/>
  <c r="B10" i="4"/>
  <c r="BB8" i="4"/>
  <c r="AT8" i="4"/>
  <c r="AD8" i="4"/>
  <c r="W8" i="4"/>
  <c r="P8" i="4"/>
  <c r="B6" i="4"/>
</calcChain>
</file>

<file path=xl/sharedStrings.xml><?xml version="1.0" encoding="utf-8"?>
<sst xmlns="http://schemas.openxmlformats.org/spreadsheetml/2006/main" count="257" uniqueCount="118">
  <si>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</si>
  <si>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</si>
  <si>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</si>
  <si>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</si>
  <si>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</si>
  <si>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</si>
  <si>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</si>
  <si>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</si>
  <si>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</si>
  <si>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</si>
  <si>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</si>
  <si>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</si>
  <si>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</si>
  <si>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</si>
  <si>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</si>
  <si>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</si>
  <si>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</si>
  <si>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</si>
  <si>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</si>
  <si>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</si>
  <si>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</si>
  <si>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</si>
  <si>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</si>
  <si>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</si>
  <si>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</si>
  <si>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</si>
  <si>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</si>
  <si>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</si>
  <si>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</si>
  <si>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</si>
  <si>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</si>
  <si>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</si>
  <si>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</si>
  <si>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</si>
  <si>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</si>
  <si>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</si>
  <si>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</si>
  <si>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</si>
  <si>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</si>
  <si>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</si>
  <si>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</si>
  <si>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</si>
  <si>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</si>
  <si>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</si>
  <si>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</si>
  <si>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</si>
  <si>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</si>
  <si>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</si>
  <si>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</si>
  <si>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</si>
  <si>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</si>
  <si>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</si>
  <si>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</si>
  <si>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</si>
  <si>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</si>
  <si>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</si>
  <si>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</si>
  <si>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</si>
  <si>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</si>
  <si>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</si>
  <si>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</si>
  <si>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</si>
  <si>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</si>
  <si>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</si>
  <si>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</si>
  <si>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</si>
  <si>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</si>
  <si>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</si>
  <si>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</si>
  <si>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</si>
  <si>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</si>
  <si>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</si>
  <si>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</si>
  <si>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</si>
  <si>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</si>
  <si>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</si>
  <si>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</si>
  <si>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</si>
  <si>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</si>
  <si>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</si>
  <si>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</si>
  <si>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</si>
  <si>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</si>
  <si>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</si>
  <si>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</si>
  <si>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</si>
  <si>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</si>
  <si>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</si>
  <si>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</si>
  <si>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</si>
  <si>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</si>
  <si>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</si>
  <si>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</si>
  <si>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</si>
  <si>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</si>
  <si>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</si>
  <si>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北島町</t>
  </si>
  <si>
    <t>法適用</t>
  </si>
  <si>
    <t>下水道事業</t>
  </si>
  <si>
    <t>公共下水道</t>
  </si>
  <si>
    <t>Cc3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</si>
  <si>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</si>
  <si>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</si>
  <si>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</si>
  <si>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</si>
  <si>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</si>
  <si>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</si>
  <si>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</si>
  <si>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</si>
  <si>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</si>
  <si>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</si>
  <si>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</si>
  <si>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</si>
  <si>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</si>
  <si>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</si>
  <si>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施設整備開始は平成13年度であり、施設の老朽化は見られない。</t>
    <phoneticPr fontId="4"/>
  </si>
  <si>
    <t>経営状況等の把握に努め、面整備を進めていくとともに、水洗化率の向上に向けた取り組みを継続、強化していくことにより経営基盤の強化を図りたい。</t>
    <phoneticPr fontId="4"/>
  </si>
  <si>
    <t>①経常収支比率は100％を超えているものの、一般会計からの補助金収入に依存しているため、基準外繰入の縮小に取り組む必要がある。
③流動比率（短期的な債務に対する支払能力）は100％を超えており、類似団体の平均を上回っている。
④企業債残高対事業規模比率は、前年と比べ大幅に下がり、類似団体の平均を上回っているがその要因は、一般会計負担によるところが大きい。
⑥汚水処理原価は類似団体と比較すると高く、⑤経費回収率は低い水準であった。
また、⑧水洗化率は類似団体と比較し低い水準であり、向上に向けた取り組みが必要である。
当事業は、現在設備投資の段階であり、収益を確保するのに十分な基盤を形成しているところである。</t>
    <rPh sb="44" eb="47">
      <t>キジュンガイ</t>
    </rPh>
    <rPh sb="47" eb="49">
      <t>クリイレ</t>
    </rPh>
    <rPh sb="50" eb="52">
      <t>シュクショウ</t>
    </rPh>
    <rPh sb="53" eb="54">
      <t>ト</t>
    </rPh>
    <rPh sb="55" eb="56">
      <t>ク</t>
    </rPh>
    <rPh sb="57" eb="59">
      <t>ヒツヨウ</t>
    </rPh>
    <rPh sb="105" eb="107">
      <t>ウワマワ</t>
    </rPh>
    <rPh sb="128" eb="130">
      <t>ゼンネン</t>
    </rPh>
    <rPh sb="131" eb="132">
      <t>クラ</t>
    </rPh>
    <rPh sb="133" eb="135">
      <t>オオハバ</t>
    </rPh>
    <rPh sb="136" eb="137">
      <t>サ</t>
    </rPh>
    <rPh sb="157" eb="159">
      <t>ヨウイン</t>
    </rPh>
    <rPh sb="161" eb="163">
      <t>イッパン</t>
    </rPh>
    <rPh sb="163" eb="165">
      <t>カイケイ</t>
    </rPh>
    <rPh sb="165" eb="167">
      <t>フタン</t>
    </rPh>
    <rPh sb="174" eb="175">
      <t>オオ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</si>
</sst>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4-4BFB-AE8D-CD5D395B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0.05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4-4BFB-AE8D-CD5D395B4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E-4745-8A22-260976547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41.81</c:v>
                </c:pt>
                <c:pt idx="2">
                  <c:v>44.35</c:v>
                </c:pt>
                <c:pt idx="3">
                  <c:v>45.46</c:v>
                </c:pt>
                <c:pt idx="4">
                  <c:v>46.26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E-4745-8A22-260976547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43.16</c:v>
                </c:pt>
                <c:pt idx="2">
                  <c:v>44.33</c:v>
                </c:pt>
                <c:pt idx="3">
                  <c:v>50.42</c:v>
                </c:pt>
                <c:pt idx="4">
                  <c:v>50.64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2-4710-B859-C834688C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63.54</c:v>
                </c:pt>
                <c:pt idx="2">
                  <c:v>63.65</c:v>
                </c:pt>
                <c:pt idx="3">
                  <c:v>62.48</c:v>
                </c:pt>
                <c:pt idx="4">
                  <c:v>56.49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2-4710-B859-C834688C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103.7</c:v>
                </c:pt>
                <c:pt idx="2">
                  <c:v>103.21</c:v>
                </c:pt>
                <c:pt idx="3">
                  <c:v>115.47</c:v>
                </c:pt>
                <c:pt idx="4">
                  <c:v>105.74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B-46FD-BE08-D9ACB7DA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101.29</c:v>
                </c:pt>
                <c:pt idx="2">
                  <c:v>105.2</c:v>
                </c:pt>
                <c:pt idx="3">
                  <c:v>102.6</c:v>
                </c:pt>
                <c:pt idx="4">
                  <c:v>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B-46FD-BE08-D9ACB7DA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11.64</c:v>
                </c:pt>
                <c:pt idx="2">
                  <c:v>12.81</c:v>
                </c:pt>
                <c:pt idx="3">
                  <c:v>14.14</c:v>
                </c:pt>
                <c:pt idx="4">
                  <c:v>15.22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A-41A3-97EF-B15BD8B6F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4.83</c:v>
                </c:pt>
                <c:pt idx="2">
                  <c:v>6.42</c:v>
                </c:pt>
                <c:pt idx="3">
                  <c:v>8.2799999999999994</c:v>
                </c:pt>
                <c:pt idx="4">
                  <c:v>11.95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A-41A3-97EF-B15BD8B6F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5-4623-92A6-B62E5FAD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5-4623-92A6-B62E5FAD9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2-481F-84FC-6C66D295C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46.03</c:v>
                </c:pt>
                <c:pt idx="2">
                  <c:v>47.88</c:v>
                </c:pt>
                <c:pt idx="3">
                  <c:v>55.31</c:v>
                </c:pt>
                <c:pt idx="4">
                  <c:v>21.34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2-481F-84FC-6C66D295C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117.56</c:v>
                </c:pt>
                <c:pt idx="2">
                  <c:v>119.72</c:v>
                </c:pt>
                <c:pt idx="3">
                  <c:v>127.34</c:v>
                </c:pt>
                <c:pt idx="4">
                  <c:v>113.42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90-4B1A-8CEC-CD03167E0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159.65</c:v>
                </c:pt>
                <c:pt idx="2">
                  <c:v>151.49</c:v>
                </c:pt>
                <c:pt idx="3">
                  <c:v>123.63</c:v>
                </c:pt>
                <c:pt idx="4">
                  <c:v>79.94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90-4B1A-8CEC-CD03167E0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5496.79</c:v>
                </c:pt>
                <c:pt idx="2">
                  <c:v>5008.1899999999996</c:v>
                </c:pt>
                <c:pt idx="3">
                  <c:v>4833.53</c:v>
                </c:pt>
                <c:pt idx="4" formatCode="#,##0.00;&quot;△&quot;#,##0.00">
                  <c:v>1954.58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4-46CC-8BE6-C9618AEEF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2154.8200000000002</c:v>
                </c:pt>
                <c:pt idx="2">
                  <c:v>2103.92</c:v>
                </c:pt>
                <c:pt idx="3">
                  <c:v>2411.29</c:v>
                </c:pt>
                <c:pt idx="4">
                  <c:v>940.79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4-46CC-8BE6-C9618AEEF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51.31</c:v>
                </c:pt>
                <c:pt idx="2">
                  <c:v>51.01</c:v>
                </c:pt>
                <c:pt idx="3">
                  <c:v>58.37</c:v>
                </c:pt>
                <c:pt idx="4">
                  <c:v>60.65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2-41E4-A42C-410398F3D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73.63</c:v>
                </c:pt>
                <c:pt idx="2">
                  <c:v>83.47</c:v>
                </c:pt>
                <c:pt idx="3">
                  <c:v>79.77</c:v>
                </c:pt>
                <c:pt idx="4">
                  <c:v>74.13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2-41E4-A42C-410398F3D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324.31</c:v>
                </c:pt>
                <c:pt idx="2">
                  <c:v>325.39999999999998</c:v>
                </c:pt>
                <c:pt idx="3">
                  <c:v>281.41000000000003</c:v>
                </c:pt>
                <c:pt idx="4">
                  <c:v>270.67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1-4412-AD94-DB77BCEE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193.18</c:v>
                </c:pt>
                <c:pt idx="2">
                  <c:v>171.43</c:v>
                </c:pt>
                <c:pt idx="3">
                  <c:v>181.45</c:v>
                </c:pt>
                <c:pt idx="4">
                  <c:v>221.86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1-4412-AD94-DB77BCEE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W13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徳島県　北島町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Cc3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23574</v>
      </c>
      <c r="AM8" s="42"/>
      <c r="AN8" s="42"/>
      <c r="AO8" s="42"/>
      <c r="AP8" s="42"/>
      <c r="AQ8" s="42"/>
      <c r="AR8" s="42"/>
      <c r="AS8" s="42"/>
      <c r="AT8" s="35">
        <f>データ!T6</f>
        <v>8.74</v>
      </c>
      <c r="AU8" s="35"/>
      <c r="AV8" s="35"/>
      <c r="AW8" s="35"/>
      <c r="AX8" s="35"/>
      <c r="AY8" s="35"/>
      <c r="AZ8" s="35"/>
      <c r="BA8" s="35"/>
      <c r="BB8" s="35">
        <f>データ!U6</f>
        <v>2697.25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46.82</v>
      </c>
      <c r="J10" s="35"/>
      <c r="K10" s="35"/>
      <c r="L10" s="35"/>
      <c r="M10" s="35"/>
      <c r="N10" s="35"/>
      <c r="O10" s="35"/>
      <c r="P10" s="35">
        <f>データ!P6</f>
        <v>17.5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3130</v>
      </c>
      <c r="AE10" s="42"/>
      <c r="AF10" s="42"/>
      <c r="AG10" s="42"/>
      <c r="AH10" s="42"/>
      <c r="AI10" s="42"/>
      <c r="AJ10" s="42"/>
      <c r="AK10" s="2"/>
      <c r="AL10" s="42">
        <f>データ!V6</f>
        <v>4115</v>
      </c>
      <c r="AM10" s="42"/>
      <c r="AN10" s="42"/>
      <c r="AO10" s="42"/>
      <c r="AP10" s="42"/>
      <c r="AQ10" s="42"/>
      <c r="AR10" s="42"/>
      <c r="AS10" s="42"/>
      <c r="AT10" s="35">
        <f>データ!W6</f>
        <v>0.86</v>
      </c>
      <c r="AU10" s="35"/>
      <c r="AV10" s="35"/>
      <c r="AW10" s="35"/>
      <c r="AX10" s="35"/>
      <c r="AY10" s="35"/>
      <c r="AZ10" s="35"/>
      <c r="BA10" s="35"/>
      <c r="BB10" s="35">
        <f>データ!X6</f>
        <v>4784.88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wQeFcpxcCXyFWrhT1Q7L+G2h+Qq0xQoFSvzwQmN/wNHQrTHzyqIeaqogPhBRyFcvTgieuczPmR+hcz2mEmmECw==" saltValue="utyI6G32MvzQ8C4cYwumw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364029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徳島県　北島町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Cc3</v>
      </c>
      <c r="M6" s="19" t="str">
        <f t="shared" si="3"/>
        <v>非設置</v>
      </c>
      <c r="N6" s="20" t="str">
        <f t="shared" si="3"/>
        <v>-</v>
      </c>
      <c r="O6" s="20">
        <f t="shared" si="3"/>
        <v>46.82</v>
      </c>
      <c r="P6" s="20">
        <f t="shared" si="3"/>
        <v>17.5</v>
      </c>
      <c r="Q6" s="20">
        <f t="shared" si="3"/>
        <v>100</v>
      </c>
      <c r="R6" s="20">
        <f t="shared" si="3"/>
        <v>3130</v>
      </c>
      <c r="S6" s="20">
        <f t="shared" si="3"/>
        <v>23574</v>
      </c>
      <c r="T6" s="20">
        <f t="shared" si="3"/>
        <v>8.74</v>
      </c>
      <c r="U6" s="20">
        <f t="shared" si="3"/>
        <v>2697.25</v>
      </c>
      <c r="V6" s="20">
        <f t="shared" si="3"/>
        <v>4115</v>
      </c>
      <c r="W6" s="20">
        <f t="shared" si="3"/>
        <v>0.86</v>
      </c>
      <c r="X6" s="20">
        <f t="shared" si="3"/>
        <v>4784.88</v>
      </c>
      <c r="Y6" s="21" t="str">
        <f>IF(Y7="",NA(),Y7)</f>
        <v>-</v>
      </c>
      <c r="Z6" s="21">
        <f t="shared" ref="Z6:AH6" si="4">IF(Z7="",NA(),Z7)</f>
        <v>103.7</v>
      </c>
      <c r="AA6" s="21">
        <f t="shared" si="4"/>
        <v>103.21</v>
      </c>
      <c r="AB6" s="21">
        <f t="shared" si="4"/>
        <v>115.47</v>
      </c>
      <c r="AC6" s="21">
        <f t="shared" si="4"/>
        <v>105.74</v>
      </c>
      <c r="AD6" s="21" t="str">
        <f t="shared" si="4"/>
        <v>-</v>
      </c>
      <c r="AE6" s="21">
        <f t="shared" si="4"/>
        <v>101.29</v>
      </c>
      <c r="AF6" s="21">
        <f t="shared" si="4"/>
        <v>105.2</v>
      </c>
      <c r="AG6" s="21">
        <f t="shared" si="4"/>
        <v>102.6</v>
      </c>
      <c r="AH6" s="21">
        <f t="shared" si="4"/>
        <v>106.2</v>
      </c>
      <c r="AI6" s="20" t="str">
        <f>IF(AI7="","",IF(AI7="-","【-】","【"&amp;SUBSTITUTE(TEXT(AI7,"#,##0.00"),"-","△")&amp;"】"))</f>
        <v>【106.11】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46.03</v>
      </c>
      <c r="AQ6" s="21">
        <f t="shared" si="5"/>
        <v>47.88</v>
      </c>
      <c r="AR6" s="21">
        <f t="shared" si="5"/>
        <v>55.31</v>
      </c>
      <c r="AS6" s="21">
        <f t="shared" si="5"/>
        <v>21.34</v>
      </c>
      <c r="AT6" s="20" t="str">
        <f>IF(AT7="","",IF(AT7="-","【-】","【"&amp;SUBSTITUTE(TEXT(AT7,"#,##0.00"),"-","△")&amp;"】"))</f>
        <v>【3.15】</v>
      </c>
      <c r="AU6" s="21" t="str">
        <f>IF(AU7="",NA(),AU7)</f>
        <v>-</v>
      </c>
      <c r="AV6" s="21">
        <f t="shared" ref="AV6:BD6" si="6">IF(AV7="",NA(),AV7)</f>
        <v>117.56</v>
      </c>
      <c r="AW6" s="21">
        <f t="shared" si="6"/>
        <v>119.72</v>
      </c>
      <c r="AX6" s="21">
        <f t="shared" si="6"/>
        <v>127.34</v>
      </c>
      <c r="AY6" s="21">
        <f t="shared" si="6"/>
        <v>113.42</v>
      </c>
      <c r="AZ6" s="21" t="str">
        <f t="shared" si="6"/>
        <v>-</v>
      </c>
      <c r="BA6" s="21">
        <f t="shared" si="6"/>
        <v>159.65</v>
      </c>
      <c r="BB6" s="21">
        <f t="shared" si="6"/>
        <v>151.49</v>
      </c>
      <c r="BC6" s="21">
        <f t="shared" si="6"/>
        <v>123.63</v>
      </c>
      <c r="BD6" s="21">
        <f t="shared" si="6"/>
        <v>79.94</v>
      </c>
      <c r="BE6" s="20" t="str">
        <f>IF(BE7="","",IF(BE7="-","【-】","【"&amp;SUBSTITUTE(TEXT(BE7,"#,##0.00"),"-","△")&amp;"】"))</f>
        <v>【73.44】</v>
      </c>
      <c r="BF6" s="21" t="str">
        <f>IF(BF7="",NA(),BF7)</f>
        <v>-</v>
      </c>
      <c r="BG6" s="21">
        <f t="shared" ref="BG6:BO6" si="7">IF(BG7="",NA(),BG7)</f>
        <v>5496.79</v>
      </c>
      <c r="BH6" s="21">
        <f t="shared" si="7"/>
        <v>5008.1899999999996</v>
      </c>
      <c r="BI6" s="21">
        <f t="shared" si="7"/>
        <v>4833.53</v>
      </c>
      <c r="BJ6" s="20">
        <f t="shared" si="7"/>
        <v>1954.58</v>
      </c>
      <c r="BK6" s="21" t="str">
        <f t="shared" si="7"/>
        <v>-</v>
      </c>
      <c r="BL6" s="21">
        <f t="shared" si="7"/>
        <v>2154.8200000000002</v>
      </c>
      <c r="BM6" s="21">
        <f t="shared" si="7"/>
        <v>2103.92</v>
      </c>
      <c r="BN6" s="21">
        <f t="shared" si="7"/>
        <v>2411.29</v>
      </c>
      <c r="BO6" s="21">
        <f t="shared" si="7"/>
        <v>940.79</v>
      </c>
      <c r="BP6" s="20" t="str">
        <f>IF(BP7="","",IF(BP7="-","【-】","【"&amp;SUBSTITUTE(TEXT(BP7,"#,##0.00"),"-","△")&amp;"】"))</f>
        <v>【652.82】</v>
      </c>
      <c r="BQ6" s="21" t="str">
        <f>IF(BQ7="",NA(),BQ7)</f>
        <v>-</v>
      </c>
      <c r="BR6" s="21">
        <f t="shared" ref="BR6:BZ6" si="8">IF(BR7="",NA(),BR7)</f>
        <v>51.31</v>
      </c>
      <c r="BS6" s="21">
        <f t="shared" si="8"/>
        <v>51.01</v>
      </c>
      <c r="BT6" s="21">
        <f t="shared" si="8"/>
        <v>58.37</v>
      </c>
      <c r="BU6" s="21">
        <f t="shared" si="8"/>
        <v>60.65</v>
      </c>
      <c r="BV6" s="21" t="str">
        <f t="shared" si="8"/>
        <v>-</v>
      </c>
      <c r="BW6" s="21">
        <f t="shared" si="8"/>
        <v>73.63</v>
      </c>
      <c r="BX6" s="21">
        <f t="shared" si="8"/>
        <v>83.47</v>
      </c>
      <c r="BY6" s="21">
        <f t="shared" si="8"/>
        <v>79.77</v>
      </c>
      <c r="BZ6" s="21">
        <f t="shared" si="8"/>
        <v>74.13</v>
      </c>
      <c r="CA6" s="20" t="str">
        <f>IF(CA7="","",IF(CA7="-","【-】","【"&amp;SUBSTITUTE(TEXT(CA7,"#,##0.00"),"-","△")&amp;"】"))</f>
        <v>【97.61】</v>
      </c>
      <c r="CB6" s="21" t="str">
        <f>IF(CB7="",NA(),CB7)</f>
        <v>-</v>
      </c>
      <c r="CC6" s="21">
        <f t="shared" ref="CC6:CK6" si="9">IF(CC7="",NA(),CC7)</f>
        <v>324.31</v>
      </c>
      <c r="CD6" s="21">
        <f t="shared" si="9"/>
        <v>325.39999999999998</v>
      </c>
      <c r="CE6" s="21">
        <f t="shared" si="9"/>
        <v>281.41000000000003</v>
      </c>
      <c r="CF6" s="21">
        <f t="shared" si="9"/>
        <v>270.67</v>
      </c>
      <c r="CG6" s="21" t="str">
        <f t="shared" si="9"/>
        <v>-</v>
      </c>
      <c r="CH6" s="21">
        <f t="shared" si="9"/>
        <v>193.18</v>
      </c>
      <c r="CI6" s="21">
        <f t="shared" si="9"/>
        <v>171.43</v>
      </c>
      <c r="CJ6" s="21">
        <f t="shared" si="9"/>
        <v>181.45</v>
      </c>
      <c r="CK6" s="21">
        <f t="shared" si="9"/>
        <v>221.86</v>
      </c>
      <c r="CL6" s="20" t="str">
        <f>IF(CL7="","",IF(CL7="-","【-】","【"&amp;SUBSTITUTE(TEXT(CL7,"#,##0.00"),"-","△")&amp;"】"))</f>
        <v>【138.29】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41.81</v>
      </c>
      <c r="CT6" s="21">
        <f t="shared" si="10"/>
        <v>44.35</v>
      </c>
      <c r="CU6" s="21">
        <f t="shared" si="10"/>
        <v>45.46</v>
      </c>
      <c r="CV6" s="21">
        <f t="shared" si="10"/>
        <v>46.26</v>
      </c>
      <c r="CW6" s="20" t="str">
        <f>IF(CW7="","",IF(CW7="-","【-】","【"&amp;SUBSTITUTE(TEXT(CW7,"#,##0.00"),"-","△")&amp;"】"))</f>
        <v>【59.10】</v>
      </c>
      <c r="CX6" s="21" t="str">
        <f>IF(CX7="",NA(),CX7)</f>
        <v>-</v>
      </c>
      <c r="CY6" s="21">
        <f t="shared" ref="CY6:DG6" si="11">IF(CY7="",NA(),CY7)</f>
        <v>43.16</v>
      </c>
      <c r="CZ6" s="21">
        <f t="shared" si="11"/>
        <v>44.33</v>
      </c>
      <c r="DA6" s="21">
        <f t="shared" si="11"/>
        <v>50.42</v>
      </c>
      <c r="DB6" s="21">
        <f t="shared" si="11"/>
        <v>50.64</v>
      </c>
      <c r="DC6" s="21" t="str">
        <f t="shared" si="11"/>
        <v>-</v>
      </c>
      <c r="DD6" s="21">
        <f t="shared" si="11"/>
        <v>63.54</v>
      </c>
      <c r="DE6" s="21">
        <f t="shared" si="11"/>
        <v>63.65</v>
      </c>
      <c r="DF6" s="21">
        <f t="shared" si="11"/>
        <v>62.48</v>
      </c>
      <c r="DG6" s="21">
        <f t="shared" si="11"/>
        <v>56.49</v>
      </c>
      <c r="DH6" s="20" t="str">
        <f>IF(DH7="","",IF(DH7="-","【-】","【"&amp;SUBSTITUTE(TEXT(DH7,"#,##0.00"),"-","△")&amp;"】"))</f>
        <v>【95.82】</v>
      </c>
      <c r="DI6" s="21" t="str">
        <f>IF(DI7="",NA(),DI7)</f>
        <v>-</v>
      </c>
      <c r="DJ6" s="21">
        <f t="shared" ref="DJ6:DR6" si="12">IF(DJ7="",NA(),DJ7)</f>
        <v>11.64</v>
      </c>
      <c r="DK6" s="21">
        <f t="shared" si="12"/>
        <v>12.81</v>
      </c>
      <c r="DL6" s="21">
        <f t="shared" si="12"/>
        <v>14.14</v>
      </c>
      <c r="DM6" s="21">
        <f t="shared" si="12"/>
        <v>15.22</v>
      </c>
      <c r="DN6" s="21" t="str">
        <f t="shared" si="12"/>
        <v>-</v>
      </c>
      <c r="DO6" s="21">
        <f t="shared" si="12"/>
        <v>4.83</v>
      </c>
      <c r="DP6" s="21">
        <f t="shared" si="12"/>
        <v>6.42</v>
      </c>
      <c r="DQ6" s="21">
        <f t="shared" si="12"/>
        <v>8.2799999999999994</v>
      </c>
      <c r="DR6" s="21">
        <f t="shared" si="12"/>
        <v>11.95</v>
      </c>
      <c r="DS6" s="20" t="str">
        <f>IF(DS7="","",IF(DS7="-","【-】","【"&amp;SUBSTITUTE(TEXT(DS7,"#,##0.00"),"-","△")&amp;"】"))</f>
        <v>【39.74】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0.77</v>
      </c>
      <c r="ED6" s="20" t="str">
        <f>IF(ED7="","",IF(ED7="-","【-】","【"&amp;SUBSTITUTE(TEXT(ED7,"#,##0.00"),"-","△")&amp;"】"))</f>
        <v>【7.62】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7.0000000000000007E-2</v>
      </c>
      <c r="EL6" s="21">
        <f t="shared" si="14"/>
        <v>0.03</v>
      </c>
      <c r="EM6" s="21">
        <f t="shared" si="14"/>
        <v>0.05</v>
      </c>
      <c r="EN6" s="20">
        <f t="shared" si="14"/>
        <v>0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364029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46.82</v>
      </c>
      <c r="P7" s="24">
        <v>17.5</v>
      </c>
      <c r="Q7" s="24">
        <v>100</v>
      </c>
      <c r="R7" s="24">
        <v>3130</v>
      </c>
      <c r="S7" s="24">
        <v>23574</v>
      </c>
      <c r="T7" s="24">
        <v>8.74</v>
      </c>
      <c r="U7" s="24">
        <v>2697.25</v>
      </c>
      <c r="V7" s="24">
        <v>4115</v>
      </c>
      <c r="W7" s="24">
        <v>0.86</v>
      </c>
      <c r="X7" s="24">
        <v>4784.88</v>
      </c>
      <c r="Y7" s="24" t="s">
        <v>102</v>
      </c>
      <c r="Z7" s="24">
        <v>103.7</v>
      </c>
      <c r="AA7" s="24">
        <v>103.21</v>
      </c>
      <c r="AB7" s="24">
        <v>115.47</v>
      </c>
      <c r="AC7" s="24">
        <v>105.74</v>
      </c>
      <c r="AD7" s="24" t="s">
        <v>102</v>
      </c>
      <c r="AE7" s="24">
        <v>101.29</v>
      </c>
      <c r="AF7" s="24">
        <v>105.2</v>
      </c>
      <c r="AG7" s="24">
        <v>102.6</v>
      </c>
      <c r="AH7" s="24">
        <v>106.2</v>
      </c>
      <c r="AI7" s="24">
        <v>106.11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46.03</v>
      </c>
      <c r="AQ7" s="24">
        <v>47.88</v>
      </c>
      <c r="AR7" s="24">
        <v>55.31</v>
      </c>
      <c r="AS7" s="24">
        <v>21.34</v>
      </c>
      <c r="AT7" s="24">
        <v>3.15</v>
      </c>
      <c r="AU7" s="24" t="s">
        <v>102</v>
      </c>
      <c r="AV7" s="24">
        <v>117.56</v>
      </c>
      <c r="AW7" s="24">
        <v>119.72</v>
      </c>
      <c r="AX7" s="24">
        <v>127.34</v>
      </c>
      <c r="AY7" s="24">
        <v>113.42</v>
      </c>
      <c r="AZ7" s="24" t="s">
        <v>102</v>
      </c>
      <c r="BA7" s="24">
        <v>159.65</v>
      </c>
      <c r="BB7" s="24">
        <v>151.49</v>
      </c>
      <c r="BC7" s="24">
        <v>123.63</v>
      </c>
      <c r="BD7" s="24">
        <v>79.94</v>
      </c>
      <c r="BE7" s="24">
        <v>73.44</v>
      </c>
      <c r="BF7" s="24" t="s">
        <v>102</v>
      </c>
      <c r="BG7" s="24">
        <v>5496.79</v>
      </c>
      <c r="BH7" s="24">
        <v>5008.1899999999996</v>
      </c>
      <c r="BI7" s="24">
        <v>4833.53</v>
      </c>
      <c r="BJ7" s="24">
        <v>1954.58</v>
      </c>
      <c r="BK7" s="24" t="s">
        <v>102</v>
      </c>
      <c r="BL7" s="24">
        <v>2154.8200000000002</v>
      </c>
      <c r="BM7" s="24">
        <v>2103.92</v>
      </c>
      <c r="BN7" s="24">
        <v>2411.29</v>
      </c>
      <c r="BO7" s="24">
        <v>940.79</v>
      </c>
      <c r="BP7" s="24">
        <v>652.82000000000005</v>
      </c>
      <c r="BQ7" s="24" t="s">
        <v>102</v>
      </c>
      <c r="BR7" s="24">
        <v>51.31</v>
      </c>
      <c r="BS7" s="24">
        <v>51.01</v>
      </c>
      <c r="BT7" s="24">
        <v>58.37</v>
      </c>
      <c r="BU7" s="24">
        <v>60.65</v>
      </c>
      <c r="BV7" s="24" t="s">
        <v>102</v>
      </c>
      <c r="BW7" s="24">
        <v>73.63</v>
      </c>
      <c r="BX7" s="24">
        <v>83.47</v>
      </c>
      <c r="BY7" s="24">
        <v>79.77</v>
      </c>
      <c r="BZ7" s="24">
        <v>74.13</v>
      </c>
      <c r="CA7" s="24">
        <v>97.61</v>
      </c>
      <c r="CB7" s="24" t="s">
        <v>102</v>
      </c>
      <c r="CC7" s="24">
        <v>324.31</v>
      </c>
      <c r="CD7" s="24">
        <v>325.39999999999998</v>
      </c>
      <c r="CE7" s="24">
        <v>281.41000000000003</v>
      </c>
      <c r="CF7" s="24">
        <v>270.67</v>
      </c>
      <c r="CG7" s="24" t="s">
        <v>102</v>
      </c>
      <c r="CH7" s="24">
        <v>193.18</v>
      </c>
      <c r="CI7" s="24">
        <v>171.43</v>
      </c>
      <c r="CJ7" s="24">
        <v>181.45</v>
      </c>
      <c r="CK7" s="24">
        <v>221.86</v>
      </c>
      <c r="CL7" s="24">
        <v>138.29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41.81</v>
      </c>
      <c r="CT7" s="24">
        <v>44.35</v>
      </c>
      <c r="CU7" s="24">
        <v>45.46</v>
      </c>
      <c r="CV7" s="24">
        <v>46.26</v>
      </c>
      <c r="CW7" s="24">
        <v>59.1</v>
      </c>
      <c r="CX7" s="24" t="s">
        <v>102</v>
      </c>
      <c r="CY7" s="24">
        <v>43.16</v>
      </c>
      <c r="CZ7" s="24">
        <v>44.33</v>
      </c>
      <c r="DA7" s="24">
        <v>50.42</v>
      </c>
      <c r="DB7" s="24">
        <v>50.64</v>
      </c>
      <c r="DC7" s="24" t="s">
        <v>102</v>
      </c>
      <c r="DD7" s="24">
        <v>63.54</v>
      </c>
      <c r="DE7" s="24">
        <v>63.65</v>
      </c>
      <c r="DF7" s="24">
        <v>62.48</v>
      </c>
      <c r="DG7" s="24">
        <v>56.49</v>
      </c>
      <c r="DH7" s="24">
        <v>95.82</v>
      </c>
      <c r="DI7" s="24" t="s">
        <v>102</v>
      </c>
      <c r="DJ7" s="24">
        <v>11.64</v>
      </c>
      <c r="DK7" s="24">
        <v>12.81</v>
      </c>
      <c r="DL7" s="24">
        <v>14.14</v>
      </c>
      <c r="DM7" s="24">
        <v>15.22</v>
      </c>
      <c r="DN7" s="24" t="s">
        <v>102</v>
      </c>
      <c r="DO7" s="24">
        <v>4.83</v>
      </c>
      <c r="DP7" s="24">
        <v>6.42</v>
      </c>
      <c r="DQ7" s="24">
        <v>8.2799999999999994</v>
      </c>
      <c r="DR7" s="24">
        <v>11.95</v>
      </c>
      <c r="DS7" s="24">
        <v>39.74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0.77</v>
      </c>
      <c r="ED7" s="24">
        <v>7.62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7.0000000000000007E-2</v>
      </c>
      <c r="EL7" s="24">
        <v>0.03</v>
      </c>
      <c r="EM7" s="24">
        <v>0.05</v>
      </c>
      <c r="EN7" s="24">
        <v>0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2024-01-31T02:20:07Z</cp:lastPrinted>
  <dcterms:created xsi:type="dcterms:W3CDTF">2023-12-12T00:50:45Z</dcterms:created>
  <dcterms:modified xsi:type="dcterms:W3CDTF">2024-01-31T02:20:07Z</dcterms:modified>
  <cp:category/>
</cp:coreProperties>
</file>