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8LA/0FOxVrGstJElzgRThAJvS/BnuB9yjDmrhFukA5Zn5yPmDxl2vKl4RAgNC0t5jUitvkHFpDRwYSN/z0Ez9w==" workbookSaltValue="4rtAwdzPvCp1XNVzl5EF8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<sst xmlns="http://schemas.openxmlformats.org/spreadsheetml/2006/main" xmlns:r="http://schemas.openxmlformats.org/officeDocument/2006/relationships" count="115" uniqueCount="115">
  <si>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</si>
  <si>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</si>
  <si>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</si>
  <si>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</si>
  <si>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</si>
  <si>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</si>
  <si>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</si>
  <si>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</si>
  <si>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</si>
  <si>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</si>
  <si>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</si>
  <si>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</si>
  <si>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</si>
  <si>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</si>
  <si>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</si>
  <si>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</si>
  <si>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</si>
  <si>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</si>
  <si>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</si>
  <si>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</si>
  <si>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</si>
  <si>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</si>
  <si>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</si>
  <si>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</si>
  <si>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</si>
  <si>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</si>
  <si>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</si>
  <si>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</si>
  <si>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</si>
  <si>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</si>
  <si>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</si>
  <si>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</si>
  <si>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</si>
  <si>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</si>
  <si>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</si>
  <si>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</si>
  <si>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</si>
  <si>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</si>
  <si>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</si>
  <si>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</si>
  <si>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</si>
  <si>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</si>
  <si>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</si>
  <si>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</si>
  <si>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</si>
  <si>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</si>
  <si>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</si>
  <si>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</si>
  <si>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</si>
  <si>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</si>
  <si>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</si>
  <si>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</si>
  <si>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</si>
  <si>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</si>
  <si>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</si>
  <si>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</si>
  <si>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</si>
  <si>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</si>
  <si>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</si>
  <si>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</si>
  <si>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</si>
  <si>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</si>
  <si>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</si>
  <si>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</si>
  <si>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</si>
  <si>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</si>
  <si>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</si>
  <si>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</si>
  <si>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</si>
  <si>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</si>
  <si>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</si>
  <si>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</si>
  <si>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</si>
  <si>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</si>
  <si>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</si>
  <si>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</si>
  <si>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</si>
  <si>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Cd1</t>
  </si>
  <si>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</si>
  <si>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</si>
  <si>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</si>
  <si>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</si>
  <si>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</si>
  <si>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</si>
  <si>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</si>
  <si>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</si>
  <si>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</si>
  <si>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</si>
  <si>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</si>
  <si>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</si>
  <si>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</si>
  <si>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</si>
  <si>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</si>
  <si>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</si>
  <si>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</si>
  <si>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</si>
  <si>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徳島県　吉野川市</t>
  </si>
  <si>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</si>
  <si>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</si>
  <si>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</si>
  <si>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</si>
  <si>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</si>
  <si>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</si>
  <si>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</si>
  <si>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</si>
  <si>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</si>
  <si>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</si>
  <si>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</si>
  <si>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</si>
  <si>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</si>
  <si>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</si>
  <si>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</si>
  <si>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現在までに耐用年数を経過した管渠施設は存在しないが、処理場の機械設備等で更新時期を迎えているものがある。</t>
  </si>
  <si>
    <t>本市では、使用料単価が全国及び類似団体との比較において低単価となっている。経費回収率についても100%を大きく下回っている状況であり、今後、人口減少や節水機器の普及、未普及対策事業の終了に伴い有収水量の大幅な増加が見込めないことを想定すると、使用料の改定を含めた経営の改善が必要である。</t>
    <rPh sb="0" eb="2">
      <t>ホンシ</t>
    </rPh>
    <rPh sb="5" eb="8">
      <t>シヨウリョウ</t>
    </rPh>
    <rPh sb="8" eb="10">
      <t>タンカ</t>
    </rPh>
    <rPh sb="11" eb="13">
      <t>ゼンコク</t>
    </rPh>
    <rPh sb="13" eb="14">
      <t>オヨ</t>
    </rPh>
    <rPh sb="15" eb="17">
      <t>ルイジ</t>
    </rPh>
    <rPh sb="17" eb="19">
      <t>ダンタイ</t>
    </rPh>
    <rPh sb="21" eb="23">
      <t>ヒカク</t>
    </rPh>
    <rPh sb="27" eb="28">
      <t>テイ</t>
    </rPh>
    <rPh sb="28" eb="30">
      <t>タンカ</t>
    </rPh>
    <rPh sb="52" eb="53">
      <t>オオ</t>
    </rPh>
    <rPh sb="55" eb="57">
      <t>シタマワ</t>
    </rPh>
    <rPh sb="61" eb="63">
      <t>ジョウキョウ</t>
    </rPh>
    <rPh sb="67" eb="69">
      <t>コンゴ</t>
    </rPh>
    <rPh sb="70" eb="72">
      <t>ジンコウ</t>
    </rPh>
    <rPh sb="72" eb="74">
      <t>ゲンショウ</t>
    </rPh>
    <rPh sb="94" eb="95">
      <t>トモナ</t>
    </rPh>
    <rPh sb="115" eb="117">
      <t>ソウテイ</t>
    </rPh>
    <phoneticPr fontId="1"/>
  </si>
  <si>
    <t>経常収支比率は、主に一般会計繰入金の減額を受けて悪化しているが、健全経営の水準とされる100%を上回っている。流動比率については、100%を下回っているが、現金預金(流動資産)の増加や企業債(流動負債)の減少に伴い改善している。
経費回収率についても、減価償却費(汚水処理費)の減少などにより改善しているが、依然として、汚水処理費が使用料収入で賄いきれていないため、さらなる維持管理費等コスト縮減と水洗化率の向上などによる適正収入の確保に取り組む必要がある。
なお、企業債残高対事業規模比率については、一般会計負担額を公共下水道事業、特定環境保全公共下水道事業及び農業集落排水事業の総額に対して算出しているため、事業別での比率は正しい数値となっていない。</t>
    <rPh sb="0" eb="2">
      <t>ケイジョウ</t>
    </rPh>
    <rPh sb="2" eb="4">
      <t>シュウシ</t>
    </rPh>
    <rPh sb="4" eb="6">
      <t>ヒリツ</t>
    </rPh>
    <rPh sb="8" eb="9">
      <t>オモ</t>
    </rPh>
    <rPh sb="10" eb="12">
      <t>イッパン</t>
    </rPh>
    <rPh sb="12" eb="14">
      <t>カイケイ</t>
    </rPh>
    <rPh sb="14" eb="17">
      <t>クリイレキン</t>
    </rPh>
    <rPh sb="18" eb="20">
      <t>ゲンガク</t>
    </rPh>
    <rPh sb="21" eb="22">
      <t>ウ</t>
    </rPh>
    <rPh sb="24" eb="26">
      <t>アッカ</t>
    </rPh>
    <rPh sb="32" eb="34">
      <t>ケンゼン</t>
    </rPh>
    <rPh sb="34" eb="36">
      <t>ケイエイ</t>
    </rPh>
    <rPh sb="37" eb="39">
      <t>スイジュン</t>
    </rPh>
    <rPh sb="48" eb="50">
      <t>ウワマワ</t>
    </rPh>
    <rPh sb="55" eb="57">
      <t>リュウドウ</t>
    </rPh>
    <rPh sb="57" eb="59">
      <t>ヒリツ</t>
    </rPh>
    <rPh sb="70" eb="72">
      <t>シタマワ</t>
    </rPh>
    <rPh sb="80" eb="82">
      <t>ヨキン</t>
    </rPh>
    <rPh sb="89" eb="91">
      <t>ゾウカ</t>
    </rPh>
    <rPh sb="92" eb="94">
      <t>キギョウ</t>
    </rPh>
    <rPh sb="94" eb="95">
      <t>サイ</t>
    </rPh>
    <rPh sb="96" eb="98">
      <t>リュウドウ</t>
    </rPh>
    <rPh sb="98" eb="100">
      <t>フサイ</t>
    </rPh>
    <rPh sb="102" eb="104">
      <t>ゲンショウ</t>
    </rPh>
    <rPh sb="105" eb="106">
      <t>トモナ</t>
    </rPh>
    <rPh sb="107" eb="109">
      <t>カイゼン</t>
    </rPh>
    <rPh sb="115" eb="117">
      <t>ケイヒ</t>
    </rPh>
    <rPh sb="117" eb="120">
      <t>カイシュウリツ</t>
    </rPh>
    <rPh sb="126" eb="128">
      <t>ゲンカ</t>
    </rPh>
    <rPh sb="128" eb="131">
      <t>ショウキャクヒ</t>
    </rPh>
    <rPh sb="132" eb="134">
      <t>オスイ</t>
    </rPh>
    <rPh sb="134" eb="137">
      <t>ショリヒ</t>
    </rPh>
    <rPh sb="139" eb="141">
      <t>ゲンショウ</t>
    </rPh>
    <rPh sb="146" eb="148">
      <t>カイゼン</t>
    </rPh>
    <rPh sb="154" eb="156">
      <t>イゼン</t>
    </rPh>
    <rPh sb="160" eb="162">
      <t>オスイ</t>
    </rPh>
    <rPh sb="162" eb="165">
      <t>ショリヒ</t>
    </rPh>
    <rPh sb="166" eb="169">
      <t>シヨウリョウ</t>
    </rPh>
    <rPh sb="169" eb="171">
      <t>シュウニュウ</t>
    </rPh>
    <rPh sb="172" eb="173">
      <t>マカナ</t>
    </rPh>
    <rPh sb="187" eb="189">
      <t>イジ</t>
    </rPh>
    <rPh sb="189" eb="192">
      <t>カンリヒ</t>
    </rPh>
    <rPh sb="192" eb="193">
      <t>ナド</t>
    </rPh>
    <rPh sb="196" eb="198">
      <t>シュクゲン</t>
    </rPh>
    <rPh sb="199" eb="202">
      <t>スイセンカ</t>
    </rPh>
    <rPh sb="202" eb="203">
      <t>リツ</t>
    </rPh>
    <rPh sb="204" eb="206">
      <t>コウジョウ</t>
    </rPh>
    <rPh sb="211" eb="213">
      <t>テキセイ</t>
    </rPh>
    <rPh sb="213" eb="215">
      <t>シュウニュウ</t>
    </rPh>
    <rPh sb="216" eb="218">
      <t>カクホ</t>
    </rPh>
    <rPh sb="219" eb="220">
      <t>ト</t>
    </rPh>
    <rPh sb="221" eb="222">
      <t>ク</t>
    </rPh>
    <rPh sb="223" eb="225">
      <t>ヒツヨウ</t>
    </rPh>
    <rPh sb="233" eb="236">
      <t>キギョウサイ</t>
    </rPh>
    <rPh sb="236" eb="238">
      <t>ザンダカ</t>
    </rPh>
    <rPh sb="238" eb="239">
      <t>タイ</t>
    </rPh>
    <rPh sb="239" eb="241">
      <t>ジギョウ</t>
    </rPh>
    <rPh sb="241" eb="243">
      <t>キボ</t>
    </rPh>
    <rPh sb="243" eb="245">
      <t>ヒリツ</t>
    </rPh>
    <rPh sb="251" eb="253">
      <t>イッパン</t>
    </rPh>
    <rPh sb="253" eb="255">
      <t>カイケイ</t>
    </rPh>
    <rPh sb="255" eb="258">
      <t>フタンガク</t>
    </rPh>
    <rPh sb="259" eb="261">
      <t>コウキョウ</t>
    </rPh>
    <rPh sb="261" eb="264">
      <t>ゲスイドウ</t>
    </rPh>
    <rPh sb="264" eb="266">
      <t>ジギョウ</t>
    </rPh>
    <rPh sb="267" eb="269">
      <t>トクテイ</t>
    </rPh>
    <rPh sb="269" eb="271">
      <t>カンキョウ</t>
    </rPh>
    <rPh sb="271" eb="273">
      <t>ホゼン</t>
    </rPh>
    <rPh sb="273" eb="275">
      <t>コウキョウ</t>
    </rPh>
    <rPh sb="275" eb="278">
      <t>ゲスイドウ</t>
    </rPh>
    <rPh sb="278" eb="280">
      <t>ジギョウ</t>
    </rPh>
    <rPh sb="280" eb="281">
      <t>オヨ</t>
    </rPh>
    <rPh sb="282" eb="284">
      <t>ノウギョウ</t>
    </rPh>
    <rPh sb="284" eb="286">
      <t>シュウラク</t>
    </rPh>
    <rPh sb="286" eb="288">
      <t>ハイスイ</t>
    </rPh>
    <rPh sb="288" eb="290">
      <t>ジギョウ</t>
    </rPh>
    <rPh sb="291" eb="293">
      <t>ソウガク</t>
    </rPh>
    <rPh sb="294" eb="295">
      <t>タイ</t>
    </rPh>
    <rPh sb="297" eb="299">
      <t>サンシュツ</t>
    </rPh>
    <rPh sb="306" eb="308">
      <t>ジギョウ</t>
    </rPh>
    <rPh sb="308" eb="309">
      <t>ベツ</t>
    </rPh>
    <rPh sb="311" eb="313">
      <t>ヒリツ</t>
    </rPh>
    <rPh sb="314" eb="315">
      <t>タダ</t>
    </rPh>
    <rPh sb="317" eb="319">
      <t>スウチ</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</si>
</sst>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0.1</c:v>
                </c:pt>
                <c:pt idx="2">
                  <c:v>0.32</c:v>
                </c:pt>
                <c:pt idx="3">
                  <c:v>0.1</c:v>
                </c:pt>
                <c:pt idx="4">
                  <c:v>7.0000000000000007e-002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56.81</c:v>
                </c:pt>
                <c:pt idx="2">
                  <c:v>59.26</c:v>
                </c:pt>
                <c:pt idx="3">
                  <c:v>56.77</c:v>
                </c:pt>
                <c:pt idx="4">
                  <c:v>54.69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49.27</c:v>
                </c:pt>
                <c:pt idx="2">
                  <c:v>49.47</c:v>
                </c:pt>
                <c:pt idx="3">
                  <c:v>48.19</c:v>
                </c:pt>
                <c:pt idx="4">
                  <c:v>54.86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83.63</c:v>
                </c:pt>
                <c:pt idx="2">
                  <c:v>84.18</c:v>
                </c:pt>
                <c:pt idx="3">
                  <c:v>85.06</c:v>
                </c:pt>
                <c:pt idx="4">
                  <c:v>85.45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83.16</c:v>
                </c:pt>
                <c:pt idx="2">
                  <c:v>82.06</c:v>
                </c:pt>
                <c:pt idx="3">
                  <c:v>82.26</c:v>
                </c:pt>
                <c:pt idx="4">
                  <c:v>91.37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108.64</c:v>
                </c:pt>
                <c:pt idx="2">
                  <c:v>105.54</c:v>
                </c:pt>
                <c:pt idx="3">
                  <c:v>101.37</c:v>
                </c:pt>
                <c:pt idx="4">
                  <c:v>101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109.21</c:v>
                </c:pt>
                <c:pt idx="2">
                  <c:v>107.81</c:v>
                </c:pt>
                <c:pt idx="3">
                  <c:v>107.54</c:v>
                </c:pt>
                <c:pt idx="4">
                  <c:v>105.35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48.72</c:v>
                </c:pt>
                <c:pt idx="2">
                  <c:v>49.78</c:v>
                </c:pt>
                <c:pt idx="3">
                  <c:v>50.93</c:v>
                </c:pt>
                <c:pt idx="4">
                  <c:v>51.59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24.1</c:v>
                </c:pt>
                <c:pt idx="2">
                  <c:v>19.93</c:v>
                </c:pt>
                <c:pt idx="3">
                  <c:v>21.94</c:v>
                </c:pt>
                <c:pt idx="4">
                  <c:v>29.42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c:v>0</c:v>
                </c:pt>
                <c:pt idx="2">
                  <c:v>0</c:v>
                </c:pt>
                <c:pt idx="3">
                  <c:v>0</c:v>
                </c:pt>
                <c:pt idx="4" formatCode="#,##0.00;&quot;△&quot;#,##0.00;&quot;-&quot;">
                  <c:v>0.74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15.73</c:v>
                </c:pt>
                <c:pt idx="2">
                  <c:v>18.2</c:v>
                </c:pt>
                <c:pt idx="3">
                  <c:v>19.059999999999999</c:v>
                </c:pt>
                <c:pt idx="4">
                  <c:v>26.07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36.369999999999997</c:v>
                </c:pt>
                <c:pt idx="2">
                  <c:v>34.31</c:v>
                </c:pt>
                <c:pt idx="3">
                  <c:v>51.48</c:v>
                </c:pt>
                <c:pt idx="4">
                  <c:v>63.8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57.26</c:v>
                </c:pt>
                <c:pt idx="2">
                  <c:v>48.56</c:v>
                </c:pt>
                <c:pt idx="3">
                  <c:v>47.58</c:v>
                </c:pt>
                <c:pt idx="4">
                  <c:v>65.87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2125.79</c:v>
                </c:pt>
                <c:pt idx="2">
                  <c:v>2013.7</c:v>
                </c:pt>
                <c:pt idx="3">
                  <c:v>1604.66</c:v>
                </c:pt>
                <c:pt idx="4">
                  <c:v>1589.4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1130.42</c:v>
                </c:pt>
                <c:pt idx="2">
                  <c:v>1245.0999999999999</c:v>
                </c:pt>
                <c:pt idx="3">
                  <c:v>1108.8</c:v>
                </c:pt>
                <c:pt idx="4">
                  <c:v>742.08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64.48</c:v>
                </c:pt>
                <c:pt idx="2">
                  <c:v>64.459999999999994</c:v>
                </c:pt>
                <c:pt idx="3">
                  <c:v>56.55</c:v>
                </c:pt>
                <c:pt idx="4">
                  <c:v>57.35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74.17</c:v>
                </c:pt>
                <c:pt idx="2">
                  <c:v>79.77</c:v>
                </c:pt>
                <c:pt idx="3">
                  <c:v>79.63</c:v>
                </c:pt>
                <c:pt idx="4">
                  <c:v>86.51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149.62</c:v>
                </c:pt>
                <c:pt idx="2">
                  <c:v>149.96</c:v>
                </c:pt>
                <c:pt idx="3">
                  <c:v>149.79</c:v>
                </c:pt>
                <c:pt idx="4">
                  <c:v>149.91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230.95</c:v>
                </c:pt>
                <c:pt idx="2">
                  <c:v>214.56</c:v>
                </c:pt>
                <c:pt idx="3">
                  <c:v>213.66</c:v>
                </c:pt>
                <c:pt idx="4">
                  <c:v>188.24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S13" zoomScale="75" zoomScaleNormal="75"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徳島県　吉野川市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Cd1</v>
      </c>
      <c r="X8" s="6"/>
      <c r="Y8" s="6"/>
      <c r="Z8" s="6"/>
      <c r="AA8" s="6"/>
      <c r="AB8" s="6"/>
      <c r="AC8" s="6"/>
      <c r="AD8" s="20" t="str">
        <f>データ!$M$6</f>
        <v>非設置</v>
      </c>
      <c r="AE8" s="20"/>
      <c r="AF8" s="20"/>
      <c r="AG8" s="20"/>
      <c r="AH8" s="20"/>
      <c r="AI8" s="20"/>
      <c r="AJ8" s="20"/>
      <c r="AK8" s="3"/>
      <c r="AL8" s="21">
        <f>データ!S6</f>
        <v>38872</v>
      </c>
      <c r="AM8" s="21"/>
      <c r="AN8" s="21"/>
      <c r="AO8" s="21"/>
      <c r="AP8" s="21"/>
      <c r="AQ8" s="21"/>
      <c r="AR8" s="21"/>
      <c r="AS8" s="21"/>
      <c r="AT8" s="7">
        <f>データ!T6</f>
        <v>144.13999999999999</v>
      </c>
      <c r="AU8" s="7"/>
      <c r="AV8" s="7"/>
      <c r="AW8" s="7"/>
      <c r="AX8" s="7"/>
      <c r="AY8" s="7"/>
      <c r="AZ8" s="7"/>
      <c r="BA8" s="7"/>
      <c r="BB8" s="7">
        <f>データ!U6</f>
        <v>269.68</v>
      </c>
      <c r="BC8" s="7"/>
      <c r="BD8" s="7"/>
      <c r="BE8" s="7"/>
      <c r="BF8" s="7"/>
      <c r="BG8" s="7"/>
      <c r="BH8" s="7"/>
      <c r="BI8" s="7"/>
      <c r="BJ8" s="3"/>
      <c r="BK8" s="3"/>
      <c r="BL8" s="27" t="s">
        <v>11</v>
      </c>
      <c r="BM8" s="37"/>
      <c r="BN8" s="44" t="s">
        <v>19</v>
      </c>
      <c r="BO8" s="44"/>
      <c r="BP8" s="44"/>
      <c r="BQ8" s="44"/>
      <c r="BR8" s="44"/>
      <c r="BS8" s="44"/>
      <c r="BT8" s="44"/>
      <c r="BU8" s="44"/>
      <c r="BV8" s="44"/>
      <c r="BW8" s="44"/>
      <c r="BX8" s="44"/>
      <c r="BY8" s="48"/>
    </row>
    <row r="9" spans="1:78" ht="18.75" customHeight="1">
      <c r="A9" s="2"/>
      <c r="B9" s="5" t="s">
        <v>21</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20</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58.46</v>
      </c>
      <c r="J10" s="7"/>
      <c r="K10" s="7"/>
      <c r="L10" s="7"/>
      <c r="M10" s="7"/>
      <c r="N10" s="7"/>
      <c r="O10" s="7"/>
      <c r="P10" s="7">
        <f>データ!P6</f>
        <v>41.43</v>
      </c>
      <c r="Q10" s="7"/>
      <c r="R10" s="7"/>
      <c r="S10" s="7"/>
      <c r="T10" s="7"/>
      <c r="U10" s="7"/>
      <c r="V10" s="7"/>
      <c r="W10" s="7">
        <f>データ!Q6</f>
        <v>98.14</v>
      </c>
      <c r="X10" s="7"/>
      <c r="Y10" s="7"/>
      <c r="Z10" s="7"/>
      <c r="AA10" s="7"/>
      <c r="AB10" s="7"/>
      <c r="AC10" s="7"/>
      <c r="AD10" s="21">
        <f>データ!R6</f>
        <v>1980</v>
      </c>
      <c r="AE10" s="21"/>
      <c r="AF10" s="21"/>
      <c r="AG10" s="21"/>
      <c r="AH10" s="21"/>
      <c r="AI10" s="21"/>
      <c r="AJ10" s="21"/>
      <c r="AK10" s="2"/>
      <c r="AL10" s="21">
        <f>データ!V6</f>
        <v>15976</v>
      </c>
      <c r="AM10" s="21"/>
      <c r="AN10" s="21"/>
      <c r="AO10" s="21"/>
      <c r="AP10" s="21"/>
      <c r="AQ10" s="21"/>
      <c r="AR10" s="21"/>
      <c r="AS10" s="21"/>
      <c r="AT10" s="7">
        <f>データ!W6</f>
        <v>7.28</v>
      </c>
      <c r="AU10" s="7"/>
      <c r="AV10" s="7"/>
      <c r="AW10" s="7"/>
      <c r="AX10" s="7"/>
      <c r="AY10" s="7"/>
      <c r="AZ10" s="7"/>
      <c r="BA10" s="7"/>
      <c r="BB10" s="7">
        <f>データ!X6</f>
        <v>2194.5100000000002</v>
      </c>
      <c r="BC10" s="7"/>
      <c r="BD10" s="7"/>
      <c r="BE10" s="7"/>
      <c r="BF10" s="7"/>
      <c r="BG10" s="7"/>
      <c r="BH10" s="7"/>
      <c r="BI10" s="7"/>
      <c r="BJ10" s="2"/>
      <c r="BK10" s="2"/>
      <c r="BL10" s="29" t="s">
        <v>36</v>
      </c>
      <c r="BM10" s="39"/>
      <c r="BN10" s="46" t="s">
        <v>15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7</v>
      </c>
      <c r="J84" s="12" t="s">
        <v>47</v>
      </c>
      <c r="K84" s="12" t="s">
        <v>48</v>
      </c>
      <c r="L84" s="12" t="s">
        <v>31</v>
      </c>
      <c r="M84" s="12" t="s">
        <v>34</v>
      </c>
      <c r="N84" s="12" t="s">
        <v>50</v>
      </c>
      <c r="O84" s="12" t="s">
        <v>52</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I/4og3B5dP7WXQf0IMgoGCFi+rtB81nmdfc/ALe1LIM19qfrkxVWydiSDzBVtK5SbfBRk+bMDxq2fhybozkSTg==" saltValue="Kwl3/ejWZONOgmUG+V4Gz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30</v>
      </c>
      <c r="C3" s="58" t="s">
        <v>56</v>
      </c>
      <c r="D3" s="58" t="s">
        <v>57</v>
      </c>
      <c r="E3" s="58" t="s">
        <v>3</v>
      </c>
      <c r="F3" s="58" t="s">
        <v>2</v>
      </c>
      <c r="G3" s="58" t="s">
        <v>23</v>
      </c>
      <c r="H3" s="65" t="s">
        <v>58</v>
      </c>
      <c r="I3" s="68"/>
      <c r="J3" s="68"/>
      <c r="K3" s="68"/>
      <c r="L3" s="68"/>
      <c r="M3" s="68"/>
      <c r="N3" s="68"/>
      <c r="O3" s="68"/>
      <c r="P3" s="68"/>
      <c r="Q3" s="68"/>
      <c r="R3" s="68"/>
      <c r="S3" s="68"/>
      <c r="T3" s="68"/>
      <c r="U3" s="68"/>
      <c r="V3" s="68"/>
      <c r="W3" s="68"/>
      <c r="X3" s="73"/>
      <c r="Y3" s="76" t="s">
        <v>51</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59</v>
      </c>
      <c r="B4" s="59"/>
      <c r="C4" s="59"/>
      <c r="D4" s="59"/>
      <c r="E4" s="59"/>
      <c r="F4" s="59"/>
      <c r="G4" s="59"/>
      <c r="H4" s="66"/>
      <c r="I4" s="69"/>
      <c r="J4" s="69"/>
      <c r="K4" s="69"/>
      <c r="L4" s="69"/>
      <c r="M4" s="69"/>
      <c r="N4" s="69"/>
      <c r="O4" s="69"/>
      <c r="P4" s="69"/>
      <c r="Q4" s="69"/>
      <c r="R4" s="69"/>
      <c r="S4" s="69"/>
      <c r="T4" s="69"/>
      <c r="U4" s="69"/>
      <c r="V4" s="69"/>
      <c r="W4" s="69"/>
      <c r="X4" s="74"/>
      <c r="Y4" s="77" t="s">
        <v>49</v>
      </c>
      <c r="Z4" s="77"/>
      <c r="AA4" s="77"/>
      <c r="AB4" s="77"/>
      <c r="AC4" s="77"/>
      <c r="AD4" s="77"/>
      <c r="AE4" s="77"/>
      <c r="AF4" s="77"/>
      <c r="AG4" s="77"/>
      <c r="AH4" s="77"/>
      <c r="AI4" s="77"/>
      <c r="AJ4" s="77" t="s">
        <v>43</v>
      </c>
      <c r="AK4" s="77"/>
      <c r="AL4" s="77"/>
      <c r="AM4" s="77"/>
      <c r="AN4" s="77"/>
      <c r="AO4" s="77"/>
      <c r="AP4" s="77"/>
      <c r="AQ4" s="77"/>
      <c r="AR4" s="77"/>
      <c r="AS4" s="77"/>
      <c r="AT4" s="77"/>
      <c r="AU4" s="77" t="s">
        <v>26</v>
      </c>
      <c r="AV4" s="77"/>
      <c r="AW4" s="77"/>
      <c r="AX4" s="77"/>
      <c r="AY4" s="77"/>
      <c r="AZ4" s="77"/>
      <c r="BA4" s="77"/>
      <c r="BB4" s="77"/>
      <c r="BC4" s="77"/>
      <c r="BD4" s="77"/>
      <c r="BE4" s="77"/>
      <c r="BF4" s="77" t="s">
        <v>61</v>
      </c>
      <c r="BG4" s="77"/>
      <c r="BH4" s="77"/>
      <c r="BI4" s="77"/>
      <c r="BJ4" s="77"/>
      <c r="BK4" s="77"/>
      <c r="BL4" s="77"/>
      <c r="BM4" s="77"/>
      <c r="BN4" s="77"/>
      <c r="BO4" s="77"/>
      <c r="BP4" s="77"/>
      <c r="BQ4" s="77" t="s">
        <v>13</v>
      </c>
      <c r="BR4" s="77"/>
      <c r="BS4" s="77"/>
      <c r="BT4" s="77"/>
      <c r="BU4" s="77"/>
      <c r="BV4" s="77"/>
      <c r="BW4" s="77"/>
      <c r="BX4" s="77"/>
      <c r="BY4" s="77"/>
      <c r="BZ4" s="77"/>
      <c r="CA4" s="77"/>
      <c r="CB4" s="77" t="s">
        <v>60</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55</v>
      </c>
      <c r="I5" s="67" t="s">
        <v>69</v>
      </c>
      <c r="J5" s="67" t="s">
        <v>70</v>
      </c>
      <c r="K5" s="67" t="s">
        <v>71</v>
      </c>
      <c r="L5" s="67" t="s">
        <v>72</v>
      </c>
      <c r="M5" s="67" t="s">
        <v>4</v>
      </c>
      <c r="N5" s="67" t="s">
        <v>73</v>
      </c>
      <c r="O5" s="67" t="s">
        <v>74</v>
      </c>
      <c r="P5" s="67" t="s">
        <v>75</v>
      </c>
      <c r="Q5" s="67" t="s">
        <v>76</v>
      </c>
      <c r="R5" s="67" t="s">
        <v>78</v>
      </c>
      <c r="S5" s="67" t="s">
        <v>79</v>
      </c>
      <c r="T5" s="67" t="s">
        <v>80</v>
      </c>
      <c r="U5" s="67" t="s">
        <v>62</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42</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8" s="55" customFormat="1">
      <c r="A6" s="56" t="s">
        <v>95</v>
      </c>
      <c r="B6" s="61">
        <f t="shared" ref="B6:X6" si="1">B7</f>
        <v>2022</v>
      </c>
      <c r="C6" s="61">
        <f t="shared" si="1"/>
        <v>362051</v>
      </c>
      <c r="D6" s="61">
        <f t="shared" si="1"/>
        <v>46</v>
      </c>
      <c r="E6" s="61">
        <f t="shared" si="1"/>
        <v>17</v>
      </c>
      <c r="F6" s="61">
        <f t="shared" si="1"/>
        <v>1</v>
      </c>
      <c r="G6" s="61">
        <f t="shared" si="1"/>
        <v>0</v>
      </c>
      <c r="H6" s="61" t="str">
        <f t="shared" si="1"/>
        <v>徳島県　吉野川市</v>
      </c>
      <c r="I6" s="61" t="str">
        <f t="shared" si="1"/>
        <v>法適用</v>
      </c>
      <c r="J6" s="61" t="str">
        <f t="shared" si="1"/>
        <v>下水道事業</v>
      </c>
      <c r="K6" s="61" t="str">
        <f t="shared" si="1"/>
        <v>公共下水道</v>
      </c>
      <c r="L6" s="61" t="str">
        <f t="shared" si="1"/>
        <v>Cd1</v>
      </c>
      <c r="M6" s="61" t="str">
        <f t="shared" si="1"/>
        <v>非設置</v>
      </c>
      <c r="N6" s="70" t="str">
        <f t="shared" si="1"/>
        <v>-</v>
      </c>
      <c r="O6" s="70">
        <f t="shared" si="1"/>
        <v>58.46</v>
      </c>
      <c r="P6" s="70">
        <f t="shared" si="1"/>
        <v>41.43</v>
      </c>
      <c r="Q6" s="70">
        <f t="shared" si="1"/>
        <v>98.14</v>
      </c>
      <c r="R6" s="70">
        <f t="shared" si="1"/>
        <v>1980</v>
      </c>
      <c r="S6" s="70">
        <f t="shared" si="1"/>
        <v>38872</v>
      </c>
      <c r="T6" s="70">
        <f t="shared" si="1"/>
        <v>144.13999999999999</v>
      </c>
      <c r="U6" s="70">
        <f t="shared" si="1"/>
        <v>269.68</v>
      </c>
      <c r="V6" s="70">
        <f t="shared" si="1"/>
        <v>15976</v>
      </c>
      <c r="W6" s="70">
        <f t="shared" si="1"/>
        <v>7.28</v>
      </c>
      <c r="X6" s="70">
        <f t="shared" si="1"/>
        <v>2194.5100000000002</v>
      </c>
      <c r="Y6" s="78" t="str">
        <f t="shared" ref="Y6:AH6" si="2">IF(Y7="",NA(),Y7)</f>
        <v>-</v>
      </c>
      <c r="Z6" s="78">
        <f t="shared" si="2"/>
        <v>108.64</v>
      </c>
      <c r="AA6" s="78">
        <f t="shared" si="2"/>
        <v>105.54</v>
      </c>
      <c r="AB6" s="78">
        <f t="shared" si="2"/>
        <v>101.37</v>
      </c>
      <c r="AC6" s="78">
        <f t="shared" si="2"/>
        <v>101</v>
      </c>
      <c r="AD6" s="78" t="str">
        <f t="shared" si="2"/>
        <v>-</v>
      </c>
      <c r="AE6" s="78">
        <f t="shared" si="2"/>
        <v>109.21</v>
      </c>
      <c r="AF6" s="78">
        <f t="shared" si="2"/>
        <v>107.81</v>
      </c>
      <c r="AG6" s="78">
        <f t="shared" si="2"/>
        <v>107.54</v>
      </c>
      <c r="AH6" s="78">
        <f t="shared" si="2"/>
        <v>105.35</v>
      </c>
      <c r="AI6" s="70" t="str">
        <f>IF(AI7="","",IF(AI7="-","【-】","【"&amp;SUBSTITUTE(TEXT(AI7,"#,##0.00"),"-","△")&amp;"】"))</f>
        <v>【106.11】</v>
      </c>
      <c r="AJ6" s="78" t="str">
        <f t="shared" ref="AJ6:AS6" si="3">IF(AJ7="",NA(),AJ7)</f>
        <v>-</v>
      </c>
      <c r="AK6" s="70">
        <f t="shared" si="3"/>
        <v>0</v>
      </c>
      <c r="AL6" s="70">
        <f t="shared" si="3"/>
        <v>0</v>
      </c>
      <c r="AM6" s="70">
        <f t="shared" si="3"/>
        <v>0</v>
      </c>
      <c r="AN6" s="70">
        <f t="shared" si="3"/>
        <v>0</v>
      </c>
      <c r="AO6" s="78" t="str">
        <f t="shared" si="3"/>
        <v>-</v>
      </c>
      <c r="AP6" s="78">
        <f t="shared" si="3"/>
        <v>15.73</v>
      </c>
      <c r="AQ6" s="78">
        <f t="shared" si="3"/>
        <v>18.2</v>
      </c>
      <c r="AR6" s="78">
        <f t="shared" si="3"/>
        <v>19.059999999999999</v>
      </c>
      <c r="AS6" s="78">
        <f t="shared" si="3"/>
        <v>26.07</v>
      </c>
      <c r="AT6" s="70" t="str">
        <f>IF(AT7="","",IF(AT7="-","【-】","【"&amp;SUBSTITUTE(TEXT(AT7,"#,##0.00"),"-","△")&amp;"】"))</f>
        <v>【3.15】</v>
      </c>
      <c r="AU6" s="78" t="str">
        <f t="shared" ref="AU6:BD6" si="4">IF(AU7="",NA(),AU7)</f>
        <v>-</v>
      </c>
      <c r="AV6" s="78">
        <f t="shared" si="4"/>
        <v>36.369999999999997</v>
      </c>
      <c r="AW6" s="78">
        <f t="shared" si="4"/>
        <v>34.31</v>
      </c>
      <c r="AX6" s="78">
        <f t="shared" si="4"/>
        <v>51.48</v>
      </c>
      <c r="AY6" s="78">
        <f t="shared" si="4"/>
        <v>63.8</v>
      </c>
      <c r="AZ6" s="78" t="str">
        <f t="shared" si="4"/>
        <v>-</v>
      </c>
      <c r="BA6" s="78">
        <f t="shared" si="4"/>
        <v>57.26</v>
      </c>
      <c r="BB6" s="78">
        <f t="shared" si="4"/>
        <v>48.56</v>
      </c>
      <c r="BC6" s="78">
        <f t="shared" si="4"/>
        <v>47.58</v>
      </c>
      <c r="BD6" s="78">
        <f t="shared" si="4"/>
        <v>65.87</v>
      </c>
      <c r="BE6" s="70" t="str">
        <f>IF(BE7="","",IF(BE7="-","【-】","【"&amp;SUBSTITUTE(TEXT(BE7,"#,##0.00"),"-","△")&amp;"】"))</f>
        <v>【73.44】</v>
      </c>
      <c r="BF6" s="78" t="str">
        <f t="shared" ref="BF6:BO6" si="5">IF(BF7="",NA(),BF7)</f>
        <v>-</v>
      </c>
      <c r="BG6" s="78">
        <f t="shared" si="5"/>
        <v>2125.79</v>
      </c>
      <c r="BH6" s="78">
        <f t="shared" si="5"/>
        <v>2013.7</v>
      </c>
      <c r="BI6" s="78">
        <f t="shared" si="5"/>
        <v>1604.66</v>
      </c>
      <c r="BJ6" s="78">
        <f t="shared" si="5"/>
        <v>1589.4</v>
      </c>
      <c r="BK6" s="78" t="str">
        <f t="shared" si="5"/>
        <v>-</v>
      </c>
      <c r="BL6" s="78">
        <f t="shared" si="5"/>
        <v>1130.42</v>
      </c>
      <c r="BM6" s="78">
        <f t="shared" si="5"/>
        <v>1245.0999999999999</v>
      </c>
      <c r="BN6" s="78">
        <f t="shared" si="5"/>
        <v>1108.8</v>
      </c>
      <c r="BO6" s="78">
        <f t="shared" si="5"/>
        <v>742.08</v>
      </c>
      <c r="BP6" s="70" t="str">
        <f>IF(BP7="","",IF(BP7="-","【-】","【"&amp;SUBSTITUTE(TEXT(BP7,"#,##0.00"),"-","△")&amp;"】"))</f>
        <v>【652.82】</v>
      </c>
      <c r="BQ6" s="78" t="str">
        <f t="shared" ref="BQ6:BZ6" si="6">IF(BQ7="",NA(),BQ7)</f>
        <v>-</v>
      </c>
      <c r="BR6" s="78">
        <f t="shared" si="6"/>
        <v>64.48</v>
      </c>
      <c r="BS6" s="78">
        <f t="shared" si="6"/>
        <v>64.459999999999994</v>
      </c>
      <c r="BT6" s="78">
        <f t="shared" si="6"/>
        <v>56.55</v>
      </c>
      <c r="BU6" s="78">
        <f t="shared" si="6"/>
        <v>57.35</v>
      </c>
      <c r="BV6" s="78" t="str">
        <f t="shared" si="6"/>
        <v>-</v>
      </c>
      <c r="BW6" s="78">
        <f t="shared" si="6"/>
        <v>74.17</v>
      </c>
      <c r="BX6" s="78">
        <f t="shared" si="6"/>
        <v>79.77</v>
      </c>
      <c r="BY6" s="78">
        <f t="shared" si="6"/>
        <v>79.63</v>
      </c>
      <c r="BZ6" s="78">
        <f t="shared" si="6"/>
        <v>86.51</v>
      </c>
      <c r="CA6" s="70" t="str">
        <f>IF(CA7="","",IF(CA7="-","【-】","【"&amp;SUBSTITUTE(TEXT(CA7,"#,##0.00"),"-","△")&amp;"】"))</f>
        <v>【97.61】</v>
      </c>
      <c r="CB6" s="78" t="str">
        <f t="shared" ref="CB6:CK6" si="7">IF(CB7="",NA(),CB7)</f>
        <v>-</v>
      </c>
      <c r="CC6" s="78">
        <f t="shared" si="7"/>
        <v>149.62</v>
      </c>
      <c r="CD6" s="78">
        <f t="shared" si="7"/>
        <v>149.96</v>
      </c>
      <c r="CE6" s="78">
        <f t="shared" si="7"/>
        <v>149.79</v>
      </c>
      <c r="CF6" s="78">
        <f t="shared" si="7"/>
        <v>149.91</v>
      </c>
      <c r="CG6" s="78" t="str">
        <f t="shared" si="7"/>
        <v>-</v>
      </c>
      <c r="CH6" s="78">
        <f t="shared" si="7"/>
        <v>230.95</v>
      </c>
      <c r="CI6" s="78">
        <f t="shared" si="7"/>
        <v>214.56</v>
      </c>
      <c r="CJ6" s="78">
        <f t="shared" si="7"/>
        <v>213.66</v>
      </c>
      <c r="CK6" s="78">
        <f t="shared" si="7"/>
        <v>188.24</v>
      </c>
      <c r="CL6" s="70" t="str">
        <f>IF(CL7="","",IF(CL7="-","【-】","【"&amp;SUBSTITUTE(TEXT(CL7,"#,##0.00"),"-","△")&amp;"】"))</f>
        <v>【138.29】</v>
      </c>
      <c r="CM6" s="78" t="str">
        <f t="shared" ref="CM6:CV6" si="8">IF(CM7="",NA(),CM7)</f>
        <v>-</v>
      </c>
      <c r="CN6" s="78">
        <f t="shared" si="8"/>
        <v>56.81</v>
      </c>
      <c r="CO6" s="78">
        <f t="shared" si="8"/>
        <v>59.26</v>
      </c>
      <c r="CP6" s="78">
        <f t="shared" si="8"/>
        <v>56.77</v>
      </c>
      <c r="CQ6" s="78">
        <f t="shared" si="8"/>
        <v>54.69</v>
      </c>
      <c r="CR6" s="78" t="str">
        <f t="shared" si="8"/>
        <v>-</v>
      </c>
      <c r="CS6" s="78">
        <f t="shared" si="8"/>
        <v>49.27</v>
      </c>
      <c r="CT6" s="78">
        <f t="shared" si="8"/>
        <v>49.47</v>
      </c>
      <c r="CU6" s="78">
        <f t="shared" si="8"/>
        <v>48.19</v>
      </c>
      <c r="CV6" s="78">
        <f t="shared" si="8"/>
        <v>54.86</v>
      </c>
      <c r="CW6" s="70" t="str">
        <f>IF(CW7="","",IF(CW7="-","【-】","【"&amp;SUBSTITUTE(TEXT(CW7,"#,##0.00"),"-","△")&amp;"】"))</f>
        <v>【59.10】</v>
      </c>
      <c r="CX6" s="78" t="str">
        <f t="shared" ref="CX6:DG6" si="9">IF(CX7="",NA(),CX7)</f>
        <v>-</v>
      </c>
      <c r="CY6" s="78">
        <f t="shared" si="9"/>
        <v>83.63</v>
      </c>
      <c r="CZ6" s="78">
        <f t="shared" si="9"/>
        <v>84.18</v>
      </c>
      <c r="DA6" s="78">
        <f t="shared" si="9"/>
        <v>85.06</v>
      </c>
      <c r="DB6" s="78">
        <f t="shared" si="9"/>
        <v>85.45</v>
      </c>
      <c r="DC6" s="78" t="str">
        <f t="shared" si="9"/>
        <v>-</v>
      </c>
      <c r="DD6" s="78">
        <f t="shared" si="9"/>
        <v>83.16</v>
      </c>
      <c r="DE6" s="78">
        <f t="shared" si="9"/>
        <v>82.06</v>
      </c>
      <c r="DF6" s="78">
        <f t="shared" si="9"/>
        <v>82.26</v>
      </c>
      <c r="DG6" s="78">
        <f t="shared" si="9"/>
        <v>91.37</v>
      </c>
      <c r="DH6" s="70" t="str">
        <f>IF(DH7="","",IF(DH7="-","【-】","【"&amp;SUBSTITUTE(TEXT(DH7,"#,##0.00"),"-","△")&amp;"】"))</f>
        <v>【95.82】</v>
      </c>
      <c r="DI6" s="78" t="str">
        <f t="shared" ref="DI6:DR6" si="10">IF(DI7="",NA(),DI7)</f>
        <v>-</v>
      </c>
      <c r="DJ6" s="78">
        <f t="shared" si="10"/>
        <v>48.72</v>
      </c>
      <c r="DK6" s="78">
        <f t="shared" si="10"/>
        <v>49.78</v>
      </c>
      <c r="DL6" s="78">
        <f t="shared" si="10"/>
        <v>50.93</v>
      </c>
      <c r="DM6" s="78">
        <f t="shared" si="10"/>
        <v>51.59</v>
      </c>
      <c r="DN6" s="78" t="str">
        <f t="shared" si="10"/>
        <v>-</v>
      </c>
      <c r="DO6" s="78">
        <f t="shared" si="10"/>
        <v>24.1</v>
      </c>
      <c r="DP6" s="78">
        <f t="shared" si="10"/>
        <v>19.93</v>
      </c>
      <c r="DQ6" s="78">
        <f t="shared" si="10"/>
        <v>21.94</v>
      </c>
      <c r="DR6" s="78">
        <f t="shared" si="10"/>
        <v>29.42</v>
      </c>
      <c r="DS6" s="70" t="str">
        <f>IF(DS7="","",IF(DS7="-","【-】","【"&amp;SUBSTITUTE(TEXT(DS7,"#,##0.00"),"-","△")&amp;"】"))</f>
        <v>【39.74】</v>
      </c>
      <c r="DT6" s="78" t="str">
        <f t="shared" ref="DT6:EC6" si="11">IF(DT7="",NA(),DT7)</f>
        <v>-</v>
      </c>
      <c r="DU6" s="70">
        <f t="shared" si="11"/>
        <v>0</v>
      </c>
      <c r="DV6" s="70">
        <f t="shared" si="11"/>
        <v>0</v>
      </c>
      <c r="DW6" s="70">
        <f t="shared" si="11"/>
        <v>0</v>
      </c>
      <c r="DX6" s="70">
        <f t="shared" si="11"/>
        <v>0</v>
      </c>
      <c r="DY6" s="78" t="str">
        <f t="shared" si="11"/>
        <v>-</v>
      </c>
      <c r="DZ6" s="70">
        <f t="shared" si="11"/>
        <v>0</v>
      </c>
      <c r="EA6" s="70">
        <f t="shared" si="11"/>
        <v>0</v>
      </c>
      <c r="EB6" s="70">
        <f t="shared" si="11"/>
        <v>0</v>
      </c>
      <c r="EC6" s="78">
        <f t="shared" si="11"/>
        <v>0.74</v>
      </c>
      <c r="ED6" s="70" t="str">
        <f>IF(ED7="","",IF(ED7="-","【-】","【"&amp;SUBSTITUTE(TEXT(ED7,"#,##0.00"),"-","△")&amp;"】"))</f>
        <v>【7.62】</v>
      </c>
      <c r="EE6" s="78" t="str">
        <f t="shared" ref="EE6:EN6" si="12">IF(EE7="",NA(),EE7)</f>
        <v>-</v>
      </c>
      <c r="EF6" s="70">
        <f t="shared" si="12"/>
        <v>0</v>
      </c>
      <c r="EG6" s="70">
        <f t="shared" si="12"/>
        <v>0</v>
      </c>
      <c r="EH6" s="70">
        <f t="shared" si="12"/>
        <v>0</v>
      </c>
      <c r="EI6" s="70">
        <f t="shared" si="12"/>
        <v>0</v>
      </c>
      <c r="EJ6" s="78" t="str">
        <f t="shared" si="12"/>
        <v>-</v>
      </c>
      <c r="EK6" s="78">
        <f t="shared" si="12"/>
        <v>0.1</v>
      </c>
      <c r="EL6" s="78">
        <f t="shared" si="12"/>
        <v>0.32</v>
      </c>
      <c r="EM6" s="78">
        <f t="shared" si="12"/>
        <v>0.1</v>
      </c>
      <c r="EN6" s="78">
        <f t="shared" si="12"/>
        <v>7.0000000000000007e-002</v>
      </c>
      <c r="EO6" s="70" t="str">
        <f>IF(EO7="","",IF(EO7="-","【-】","【"&amp;SUBSTITUTE(TEXT(EO7,"#,##0.00"),"-","△")&amp;"】"))</f>
        <v>【0.23】</v>
      </c>
    </row>
    <row r="7" spans="1:148" s="55" customFormat="1">
      <c r="A7" s="56"/>
      <c r="B7" s="62">
        <v>2022</v>
      </c>
      <c r="C7" s="62">
        <v>362051</v>
      </c>
      <c r="D7" s="62">
        <v>46</v>
      </c>
      <c r="E7" s="62">
        <v>17</v>
      </c>
      <c r="F7" s="62">
        <v>1</v>
      </c>
      <c r="G7" s="62">
        <v>0</v>
      </c>
      <c r="H7" s="62" t="s">
        <v>96</v>
      </c>
      <c r="I7" s="62" t="s">
        <v>97</v>
      </c>
      <c r="J7" s="62" t="s">
        <v>98</v>
      </c>
      <c r="K7" s="62" t="s">
        <v>99</v>
      </c>
      <c r="L7" s="62" t="s">
        <v>77</v>
      </c>
      <c r="M7" s="62" t="s">
        <v>100</v>
      </c>
      <c r="N7" s="71" t="s">
        <v>101</v>
      </c>
      <c r="O7" s="71">
        <v>58.46</v>
      </c>
      <c r="P7" s="71">
        <v>41.43</v>
      </c>
      <c r="Q7" s="71">
        <v>98.14</v>
      </c>
      <c r="R7" s="71">
        <v>1980</v>
      </c>
      <c r="S7" s="71">
        <v>38872</v>
      </c>
      <c r="T7" s="71">
        <v>144.13999999999999</v>
      </c>
      <c r="U7" s="71">
        <v>269.68</v>
      </c>
      <c r="V7" s="71">
        <v>15976</v>
      </c>
      <c r="W7" s="71">
        <v>7.28</v>
      </c>
      <c r="X7" s="71">
        <v>2194.5100000000002</v>
      </c>
      <c r="Y7" s="71" t="s">
        <v>101</v>
      </c>
      <c r="Z7" s="71">
        <v>108.64</v>
      </c>
      <c r="AA7" s="71">
        <v>105.54</v>
      </c>
      <c r="AB7" s="71">
        <v>101.37</v>
      </c>
      <c r="AC7" s="71">
        <v>101</v>
      </c>
      <c r="AD7" s="71" t="s">
        <v>101</v>
      </c>
      <c r="AE7" s="71">
        <v>109.21</v>
      </c>
      <c r="AF7" s="71">
        <v>107.81</v>
      </c>
      <c r="AG7" s="71">
        <v>107.54</v>
      </c>
      <c r="AH7" s="71">
        <v>105.35</v>
      </c>
      <c r="AI7" s="71">
        <v>106.11</v>
      </c>
      <c r="AJ7" s="71" t="s">
        <v>101</v>
      </c>
      <c r="AK7" s="71">
        <v>0</v>
      </c>
      <c r="AL7" s="71">
        <v>0</v>
      </c>
      <c r="AM7" s="71">
        <v>0</v>
      </c>
      <c r="AN7" s="71">
        <v>0</v>
      </c>
      <c r="AO7" s="71" t="s">
        <v>101</v>
      </c>
      <c r="AP7" s="71">
        <v>15.73</v>
      </c>
      <c r="AQ7" s="71">
        <v>18.2</v>
      </c>
      <c r="AR7" s="71">
        <v>19.059999999999999</v>
      </c>
      <c r="AS7" s="71">
        <v>26.07</v>
      </c>
      <c r="AT7" s="71">
        <v>3.15</v>
      </c>
      <c r="AU7" s="71" t="s">
        <v>101</v>
      </c>
      <c r="AV7" s="71">
        <v>36.369999999999997</v>
      </c>
      <c r="AW7" s="71">
        <v>34.31</v>
      </c>
      <c r="AX7" s="71">
        <v>51.48</v>
      </c>
      <c r="AY7" s="71">
        <v>63.8</v>
      </c>
      <c r="AZ7" s="71" t="s">
        <v>101</v>
      </c>
      <c r="BA7" s="71">
        <v>57.26</v>
      </c>
      <c r="BB7" s="71">
        <v>48.56</v>
      </c>
      <c r="BC7" s="71">
        <v>47.58</v>
      </c>
      <c r="BD7" s="71">
        <v>65.87</v>
      </c>
      <c r="BE7" s="71">
        <v>73.44</v>
      </c>
      <c r="BF7" s="71" t="s">
        <v>101</v>
      </c>
      <c r="BG7" s="71">
        <v>2125.79</v>
      </c>
      <c r="BH7" s="71">
        <v>2013.7</v>
      </c>
      <c r="BI7" s="71">
        <v>1604.66</v>
      </c>
      <c r="BJ7" s="71">
        <v>1589.4</v>
      </c>
      <c r="BK7" s="71" t="s">
        <v>101</v>
      </c>
      <c r="BL7" s="71">
        <v>1130.42</v>
      </c>
      <c r="BM7" s="71">
        <v>1245.0999999999999</v>
      </c>
      <c r="BN7" s="71">
        <v>1108.8</v>
      </c>
      <c r="BO7" s="71">
        <v>742.08</v>
      </c>
      <c r="BP7" s="71">
        <v>652.82000000000005</v>
      </c>
      <c r="BQ7" s="71" t="s">
        <v>101</v>
      </c>
      <c r="BR7" s="71">
        <v>64.48</v>
      </c>
      <c r="BS7" s="71">
        <v>64.459999999999994</v>
      </c>
      <c r="BT7" s="71">
        <v>56.55</v>
      </c>
      <c r="BU7" s="71">
        <v>57.35</v>
      </c>
      <c r="BV7" s="71" t="s">
        <v>101</v>
      </c>
      <c r="BW7" s="71">
        <v>74.17</v>
      </c>
      <c r="BX7" s="71">
        <v>79.77</v>
      </c>
      <c r="BY7" s="71">
        <v>79.63</v>
      </c>
      <c r="BZ7" s="71">
        <v>86.51</v>
      </c>
      <c r="CA7" s="71">
        <v>97.61</v>
      </c>
      <c r="CB7" s="71" t="s">
        <v>101</v>
      </c>
      <c r="CC7" s="71">
        <v>149.62</v>
      </c>
      <c r="CD7" s="71">
        <v>149.96</v>
      </c>
      <c r="CE7" s="71">
        <v>149.79</v>
      </c>
      <c r="CF7" s="71">
        <v>149.91</v>
      </c>
      <c r="CG7" s="71" t="s">
        <v>101</v>
      </c>
      <c r="CH7" s="71">
        <v>230.95</v>
      </c>
      <c r="CI7" s="71">
        <v>214.56</v>
      </c>
      <c r="CJ7" s="71">
        <v>213.66</v>
      </c>
      <c r="CK7" s="71">
        <v>188.24</v>
      </c>
      <c r="CL7" s="71">
        <v>138.29</v>
      </c>
      <c r="CM7" s="71" t="s">
        <v>101</v>
      </c>
      <c r="CN7" s="71">
        <v>56.81</v>
      </c>
      <c r="CO7" s="71">
        <v>59.26</v>
      </c>
      <c r="CP7" s="71">
        <v>56.77</v>
      </c>
      <c r="CQ7" s="71">
        <v>54.69</v>
      </c>
      <c r="CR7" s="71" t="s">
        <v>101</v>
      </c>
      <c r="CS7" s="71">
        <v>49.27</v>
      </c>
      <c r="CT7" s="71">
        <v>49.47</v>
      </c>
      <c r="CU7" s="71">
        <v>48.19</v>
      </c>
      <c r="CV7" s="71">
        <v>54.86</v>
      </c>
      <c r="CW7" s="71">
        <v>59.1</v>
      </c>
      <c r="CX7" s="71" t="s">
        <v>101</v>
      </c>
      <c r="CY7" s="71">
        <v>83.63</v>
      </c>
      <c r="CZ7" s="71">
        <v>84.18</v>
      </c>
      <c r="DA7" s="71">
        <v>85.06</v>
      </c>
      <c r="DB7" s="71">
        <v>85.45</v>
      </c>
      <c r="DC7" s="71" t="s">
        <v>101</v>
      </c>
      <c r="DD7" s="71">
        <v>83.16</v>
      </c>
      <c r="DE7" s="71">
        <v>82.06</v>
      </c>
      <c r="DF7" s="71">
        <v>82.26</v>
      </c>
      <c r="DG7" s="71">
        <v>91.37</v>
      </c>
      <c r="DH7" s="71">
        <v>95.82</v>
      </c>
      <c r="DI7" s="71" t="s">
        <v>101</v>
      </c>
      <c r="DJ7" s="71">
        <v>48.72</v>
      </c>
      <c r="DK7" s="71">
        <v>49.78</v>
      </c>
      <c r="DL7" s="71">
        <v>50.93</v>
      </c>
      <c r="DM7" s="71">
        <v>51.59</v>
      </c>
      <c r="DN7" s="71" t="s">
        <v>101</v>
      </c>
      <c r="DO7" s="71">
        <v>24.1</v>
      </c>
      <c r="DP7" s="71">
        <v>19.93</v>
      </c>
      <c r="DQ7" s="71">
        <v>21.94</v>
      </c>
      <c r="DR7" s="71">
        <v>29.42</v>
      </c>
      <c r="DS7" s="71">
        <v>39.74</v>
      </c>
      <c r="DT7" s="71" t="s">
        <v>101</v>
      </c>
      <c r="DU7" s="71">
        <v>0</v>
      </c>
      <c r="DV7" s="71">
        <v>0</v>
      </c>
      <c r="DW7" s="71">
        <v>0</v>
      </c>
      <c r="DX7" s="71">
        <v>0</v>
      </c>
      <c r="DY7" s="71" t="s">
        <v>101</v>
      </c>
      <c r="DZ7" s="71">
        <v>0</v>
      </c>
      <c r="EA7" s="71">
        <v>0</v>
      </c>
      <c r="EB7" s="71">
        <v>0</v>
      </c>
      <c r="EC7" s="71">
        <v>0.74</v>
      </c>
      <c r="ED7" s="71">
        <v>7.62</v>
      </c>
      <c r="EE7" s="71" t="s">
        <v>101</v>
      </c>
      <c r="EF7" s="71">
        <v>0</v>
      </c>
      <c r="EG7" s="71">
        <v>0</v>
      </c>
      <c r="EH7" s="71">
        <v>0</v>
      </c>
      <c r="EI7" s="71">
        <v>0</v>
      </c>
      <c r="EJ7" s="71" t="s">
        <v>101</v>
      </c>
      <c r="EK7" s="71">
        <v>0.1</v>
      </c>
      <c r="EL7" s="71">
        <v>0.32</v>
      </c>
      <c r="EM7" s="71">
        <v>0.1</v>
      </c>
      <c r="EN7" s="71">
        <v>7.0000000000000007e-002</v>
      </c>
      <c r="EO7" s="71">
        <v>0.23</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30</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107</v>
      </c>
    </row>
    <row r="12" spans="1:148">
      <c r="B12">
        <v>1</v>
      </c>
      <c r="C12">
        <v>1</v>
      </c>
      <c r="D12">
        <v>2</v>
      </c>
      <c r="E12">
        <v>3</v>
      </c>
      <c r="F12">
        <v>4</v>
      </c>
      <c r="G12" t="s">
        <v>108</v>
      </c>
    </row>
    <row r="13" spans="1:148">
      <c r="B13" t="s">
        <v>109</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00536:岸田 拓也</cp:lastModifiedBy>
  <dcterms:created xsi:type="dcterms:W3CDTF">2023-12-12T00:50:43Z</dcterms:created>
  <dcterms:modified xsi:type="dcterms:W3CDTF">2024-02-06T05:06:56Z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2024-02-06T05:06:56Z</vt:filetime>
  </property>
</Properties>
</file>