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病院部文書\□ 会計担当\■照会・調査・通知\R05年度\02 県\20240202_経営分析に係る経営比較分析表\02 回答\"/>
    </mc:Choice>
  </mc:AlternateContent>
  <workbookProtection workbookAlgorithmName="SHA-512" workbookHashValue="2aymgFtrHeLgfwNaaE8Y5fnzoaqPkow990GJza1OuMiTme8EdYsMQSpre2NiaP4Amg0+frezzKZWA2k7IVho1Q==" workbookSaltValue="X30RcWsWe/qXG0eRWId7S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D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JB78" i="4" l="1"/>
  <c r="IZ54" i="4"/>
  <c r="IZ32" i="4"/>
  <c r="FO78" i="4"/>
  <c r="FL54" i="4"/>
  <c r="FL32" i="4"/>
  <c r="BX78" i="4"/>
  <c r="BX54" i="4"/>
  <c r="BX32" i="4"/>
  <c r="MO78" i="4"/>
  <c r="MN54" i="4"/>
  <c r="MN32" i="4"/>
  <c r="C11" i="5"/>
  <c r="D11" i="5"/>
  <c r="E11" i="5"/>
  <c r="B11" i="5"/>
  <c r="GT78" i="4" l="1"/>
  <c r="GR54" i="4"/>
  <c r="DG78" i="4"/>
  <c r="DD54" i="4"/>
  <c r="DD32" i="4"/>
  <c r="P78" i="4"/>
  <c r="P54" i="4"/>
  <c r="P32" i="4"/>
  <c r="GR32" i="4"/>
  <c r="KG78" i="4"/>
  <c r="KF54" i="4"/>
  <c r="KF32" i="4"/>
  <c r="LZ78" i="4"/>
  <c r="LY54" i="4"/>
  <c r="LY32" i="4"/>
  <c r="IM78" i="4"/>
  <c r="IK54" i="4"/>
  <c r="IK32" i="4"/>
  <c r="EZ78" i="4"/>
  <c r="EW54" i="4"/>
  <c r="EW32" i="4"/>
  <c r="BI78" i="4"/>
  <c r="BI54" i="4"/>
  <c r="BI32" i="4"/>
  <c r="AT78" i="4"/>
  <c r="AT54" i="4"/>
  <c r="LK78" i="4"/>
  <c r="LJ54" i="4"/>
  <c r="LJ32" i="4"/>
  <c r="AT32" i="4"/>
  <c r="HX78" i="4"/>
  <c r="HV54" i="4"/>
  <c r="HV32" i="4"/>
  <c r="EK78" i="4"/>
  <c r="EH54" i="4"/>
  <c r="EH32" i="4"/>
  <c r="DV78" i="4"/>
  <c r="DS54" i="4"/>
  <c r="AE78" i="4"/>
  <c r="AE54" i="4"/>
  <c r="AE32" i="4"/>
  <c r="KV78" i="4"/>
  <c r="KU54" i="4"/>
  <c r="KU32" i="4"/>
  <c r="HI78" i="4"/>
  <c r="HG54" i="4"/>
  <c r="HG32" i="4"/>
  <c r="DS32" i="4"/>
</calcChain>
</file>

<file path=xl/sharedStrings.xml><?xml version="1.0" encoding="utf-8"?>
<sst xmlns="http://schemas.openxmlformats.org/spreadsheetml/2006/main" count="343" uniqueCount="187">
  <si>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</si>
  <si>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</si>
  <si>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</si>
  <si>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</si>
  <si>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</si>
  <si>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</si>
  <si>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</si>
  <si>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</si>
  <si>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</si>
  <si>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</si>
  <si>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</si>
  <si>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</si>
  <si>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</si>
  <si>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</si>
  <si>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</si>
  <si>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</si>
  <si>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</si>
  <si>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</si>
  <si>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</si>
  <si>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</si>
  <si>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</si>
  <si>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</si>
  <si>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</si>
  <si>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</si>
  <si>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</si>
  <si>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</si>
  <si>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</si>
  <si>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</si>
  <si>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</si>
  <si>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</si>
  <si>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</si>
  <si>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</si>
  <si>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</si>
  <si>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</si>
  <si>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</si>
  <si>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</si>
  <si>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</si>
  <si>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</si>
  <si>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</si>
  <si>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</si>
  <si>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</si>
  <si>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</si>
  <si>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</si>
  <si>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</si>
  <si>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</si>
  <si>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</si>
  <si>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</si>
  <si>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</si>
  <si>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</si>
  <si>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</si>
  <si>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</si>
  <si>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</si>
  <si>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</si>
  <si>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</si>
  <si>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</si>
  <si>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</si>
  <si>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</si>
  <si>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</si>
  <si>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</si>
  <si>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</si>
  <si>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</si>
  <si>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</si>
  <si>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</si>
  <si>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</si>
  <si>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</si>
  <si>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</si>
  <si>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</si>
  <si>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</si>
  <si>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</si>
  <si>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</si>
  <si>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</si>
  <si>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</si>
  <si>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</si>
  <si>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</si>
  <si>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</si>
  <si>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</si>
  <si>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</si>
  <si>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</si>
  <si>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</si>
  <si>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</si>
  <si>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</si>
  <si>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</si>
  <si>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</si>
  <si>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</si>
  <si>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</si>
  <si>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</si>
  <si>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</si>
  <si>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</si>
  <si>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</si>
  <si>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</si>
  <si>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</si>
  <si>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</si>
  <si>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</si>
  <si>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</si>
  <si>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</si>
  <si>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</si>
  <si>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</si>
  <si>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</si>
  <si>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</si>
  <si>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</si>
  <si>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</si>
  <si>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</si>
  <si>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</si>
  <si>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</si>
  <si>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</si>
  <si>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</si>
  <si>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</si>
  <si>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</si>
  <si>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</si>
  <si>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</si>
  <si>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</si>
  <si>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</si>
  <si>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</si>
  <si>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</si>
  <si>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</si>
  <si>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</si>
  <si>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</si>
  <si>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</si>
  <si>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</si>
  <si>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</si>
  <si>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</si>
  <si>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</si>
  <si>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</si>
  <si>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</si>
  <si>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</si>
  <si>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</si>
  <si>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</si>
  <si>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</si>
  <si>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</si>
  <si>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</si>
  <si>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</si>
  <si>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</si>
  <si>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</si>
  <si>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</si>
  <si>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</si>
  <si>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</si>
  <si>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</si>
  <si>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</si>
  <si>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</si>
  <si>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</si>
  <si>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</si>
  <si>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</si>
  <si>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</si>
  <si>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</si>
  <si>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</si>
  <si>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</si>
  <si>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</si>
  <si>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</si>
  <si>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</si>
  <si>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</si>
  <si>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</si>
  <si>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</si>
  <si>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</si>
  <si>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</si>
  <si>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</si>
  <si>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</si>
  <si>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</si>
  <si>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</si>
  <si>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</si>
  <si>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</si>
  <si>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</si>
  <si>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</si>
  <si>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</si>
  <si>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</si>
  <si>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</si>
  <si>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徳島市</t>
  </si>
  <si>
    <t>徳島市民病院</t>
  </si>
  <si>
    <t>条例全部</t>
  </si>
  <si>
    <t>病院事業</t>
  </si>
  <si>
    <t>一般病院</t>
  </si>
  <si>
    <t>300床以上～400床未満</t>
  </si>
  <si>
    <t>学術・研究機関出身</t>
  </si>
  <si>
    <t>直営</t>
  </si>
  <si>
    <t>対象</t>
  </si>
  <si>
    <t>透 I 未 訓 ガ</t>
  </si>
  <si>
    <t>救 臨 が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</si>
  <si>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</si>
  <si>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</si>
  <si>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</si>
  <si>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</si>
  <si>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</si>
  <si>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</si>
  <si>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</si>
  <si>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院は、政策医療や高度・先進医療を担う地域の中核病院として、医療の質の向上と経営の安定化に取り組むとともに、患者やその家族に信頼され、安心して医療・看護が受けられる病院づくりに努めています。
　また、「地域周産期母子医療センター」、「関節治療センター」、「がんセンター」を３本柱として、地域に特色のある医療の提供を行うとともに、「患者支援センター」を軸に、患者中心の医療・看護の提供に努めています。</t>
    <rPh sb="1" eb="3">
      <t>トウイン</t>
    </rPh>
    <rPh sb="5" eb="7">
      <t>セイサク</t>
    </rPh>
    <rPh sb="7" eb="9">
      <t>イリョウ</t>
    </rPh>
    <rPh sb="10" eb="12">
      <t>コウド</t>
    </rPh>
    <rPh sb="13" eb="15">
      <t>センシン</t>
    </rPh>
    <rPh sb="15" eb="17">
      <t>イリョウ</t>
    </rPh>
    <rPh sb="46" eb="47">
      <t>ト</t>
    </rPh>
    <rPh sb="48" eb="49">
      <t>ク</t>
    </rPh>
    <phoneticPr fontId="5"/>
  </si>
  <si>
    <t xml:space="preserve">　令和４年度決算は黒字を確保できたものの、給与費や光熱水費等が大幅に増加したことにより、収支比率や費用比率の指標は悪化しています。
　今後、さらに物価や人件費の高騰による費用の増加が見込まれること、新型コロナウイルス感染症が通常診療へ移行することなどにより、黒字確保は今までよりも困難なものとなることが見込まれます。
　地域に求められる病院として、今後も政策医療を中心とした安心・安全な医療の提供を続けていくために、より一層の経営強化に努めていきます。
</t>
    <phoneticPr fontId="5"/>
  </si>
  <si>
    <t xml:space="preserve">　当院は、平成20年1月に改築してから当期末時点で15年以上が経過しており、有形固定資産減価償却率は類似病院平均値を上回っています。
　また、医療機器については、改築時に一括して購入していますが、平成27年度以降は必要に応じて機器の更新を進めています。更新する機器については、機器の劣化度合い、費用対効果、及び費用の平準化の観点から厳正に選定しているため、器械備品減価償却率も類似病院平均値を上回っています。
　引き続き、病床規模に対して過大投資とならないよう、機器選定の厳格化に努め、採算性のある適正な設備投資に取り組んでいきます。
</t>
    <phoneticPr fontId="5"/>
  </si>
  <si>
    <t xml:space="preserve">　入院・外来ともに診療単価は増加しましたが、コロナ禍が長期化したことにより患者数は回復せず、病床利用率も依然として低調な状況が続きました。
　一方、物価や人件費が高騰したことや感染症対策に注力したことにより、費用全体が大幅に増加したため、職員給与費比率や材料費比率は前年度を上回っています。
　その結果、医業収支比率は、事業に必要な費用を医業収益で賄えている状況とされる100%を下回っていますが、新型コロナウイルス感染症関連補助金により、経常収支比率は100%を上回っています。引き続き、収入の安定的な確保と費用の効率的な執行により、経営の健全化を図る必要があります。
</t>
    <rPh sb="41" eb="43">
      <t>カイフク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</si>
</sst>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79.2</c:v>
                </c:pt>
                <c:pt idx="1">
                  <c:v>79.400000000000006</c:v>
                </c:pt>
                <c:pt idx="2">
                  <c:v>74.099999999999994</c:v>
                </c:pt>
                <c:pt idx="3">
                  <c:v>69.400000000000006</c:v>
                </c:pt>
                <c:pt idx="4">
                  <c:v>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401-9CDE-EF69F48B1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74.099999999999994</c:v>
                </c:pt>
                <c:pt idx="1">
                  <c:v>74.400000000000006</c:v>
                </c:pt>
                <c:pt idx="2">
                  <c:v>66.5</c:v>
                </c:pt>
                <c:pt idx="3">
                  <c:v>66.8</c:v>
                </c:pt>
                <c:pt idx="4">
                  <c:v>66.599999999999994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4-4401-9CDE-EF69F48B1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20866</c:v>
                </c:pt>
                <c:pt idx="1">
                  <c:v>20614</c:v>
                </c:pt>
                <c:pt idx="2">
                  <c:v>22815</c:v>
                </c:pt>
                <c:pt idx="3">
                  <c:v>22038</c:v>
                </c:pt>
                <c:pt idx="4">
                  <c:v>22456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5-442F-93E9-D5FCC8FA5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14290</c:v>
                </c:pt>
                <c:pt idx="1">
                  <c:v>15111</c:v>
                </c:pt>
                <c:pt idx="2">
                  <c:v>15986</c:v>
                </c:pt>
                <c:pt idx="3">
                  <c:v>16421</c:v>
                </c:pt>
                <c:pt idx="4">
                  <c:v>17279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5-442F-93E9-D5FCC8FA5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64426</c:v>
                </c:pt>
                <c:pt idx="1">
                  <c:v>65811</c:v>
                </c:pt>
                <c:pt idx="2">
                  <c:v>67943</c:v>
                </c:pt>
                <c:pt idx="3">
                  <c:v>71688</c:v>
                </c:pt>
                <c:pt idx="4">
                  <c:v>73140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1-4A51-8072-1ADBA50BB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52405</c:v>
                </c:pt>
                <c:pt idx="1">
                  <c:v>53523</c:v>
                </c:pt>
                <c:pt idx="2">
                  <c:v>57368</c:v>
                </c:pt>
                <c:pt idx="3">
                  <c:v>59838</c:v>
                </c:pt>
                <c:pt idx="4">
                  <c:v>62697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1-4A51-8072-1ADBA50BB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105.1</c:v>
                </c:pt>
                <c:pt idx="1">
                  <c:v>102.4</c:v>
                </c:pt>
                <c:pt idx="2">
                  <c:v>98.3</c:v>
                </c:pt>
                <c:pt idx="3">
                  <c:v>84.4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E-433C-A946-D8FFA56D4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75.900000000000006</c:v>
                </c:pt>
                <c:pt idx="1">
                  <c:v>75.099999999999994</c:v>
                </c:pt>
                <c:pt idx="2">
                  <c:v>83.2</c:v>
                </c:pt>
                <c:pt idx="3">
                  <c:v>84.6</c:v>
                </c:pt>
                <c:pt idx="4">
                  <c:v>67.8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E-433C-A946-D8FFA56D4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88.9</c:v>
                </c:pt>
                <c:pt idx="1">
                  <c:v>88.3</c:v>
                </c:pt>
                <c:pt idx="2">
                  <c:v>84.9</c:v>
                </c:pt>
                <c:pt idx="3">
                  <c:v>83.9</c:v>
                </c:pt>
                <c:pt idx="4">
                  <c:v>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9-4D62-84A6-F32750171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86.7</c:v>
                </c:pt>
                <c:pt idx="1">
                  <c:v>86.5</c:v>
                </c:pt>
                <c:pt idx="2">
                  <c:v>81.400000000000006</c:v>
                </c:pt>
                <c:pt idx="3">
                  <c:v>83.7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59-4D62-84A6-F32750171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93.3</c:v>
                </c:pt>
                <c:pt idx="1">
                  <c:v>92.6</c:v>
                </c:pt>
                <c:pt idx="2">
                  <c:v>89.2</c:v>
                </c:pt>
                <c:pt idx="3">
                  <c:v>88.2</c:v>
                </c:pt>
                <c:pt idx="4">
                  <c:v>86.9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5-4E82-883F-9775C3A2E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89.7</c:v>
                </c:pt>
                <c:pt idx="1">
                  <c:v>89.3</c:v>
                </c:pt>
                <c:pt idx="2">
                  <c:v>84.1</c:v>
                </c:pt>
                <c:pt idx="3">
                  <c:v>86.3</c:v>
                </c:pt>
                <c:pt idx="4">
                  <c:v>86.6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55-4E82-883F-9775C3A2E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102</c:v>
                </c:pt>
                <c:pt idx="1">
                  <c:v>101</c:v>
                </c:pt>
                <c:pt idx="2">
                  <c:v>105.4</c:v>
                </c:pt>
                <c:pt idx="3">
                  <c:v>113</c:v>
                </c:pt>
                <c:pt idx="4">
                  <c:v>108.7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3-46EC-AFBE-ABC9A69D5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97.8</c:v>
                </c:pt>
                <c:pt idx="1">
                  <c:v>97</c:v>
                </c:pt>
                <c:pt idx="2">
                  <c:v>102.4</c:v>
                </c:pt>
                <c:pt idx="3">
                  <c:v>107.2</c:v>
                </c:pt>
                <c:pt idx="4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3-46EC-AFBE-ABC9A69D5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52.6</c:v>
                </c:pt>
                <c:pt idx="2">
                  <c:v>54.2</c:v>
                </c:pt>
                <c:pt idx="3">
                  <c:v>57.9</c:v>
                </c:pt>
                <c:pt idx="4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7-4832-BAC1-3C5AA91D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52.9</c:v>
                </c:pt>
                <c:pt idx="2">
                  <c:v>54.3</c:v>
                </c:pt>
                <c:pt idx="3">
                  <c:v>54.9</c:v>
                </c:pt>
                <c:pt idx="4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7-4832-BAC1-3C5AA91D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65.5</c:v>
                </c:pt>
                <c:pt idx="1">
                  <c:v>70.7</c:v>
                </c:pt>
                <c:pt idx="2">
                  <c:v>66.599999999999994</c:v>
                </c:pt>
                <c:pt idx="3">
                  <c:v>72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A-4B2A-90D5-1CA868DE3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68.2</c:v>
                </c:pt>
                <c:pt idx="1">
                  <c:v>69.400000000000006</c:v>
                </c:pt>
                <c:pt idx="2">
                  <c:v>69.900000000000006</c:v>
                </c:pt>
                <c:pt idx="3">
                  <c:v>68.8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A-4B2A-90D5-1CA868DE3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62465442</c:v>
                </c:pt>
                <c:pt idx="1">
                  <c:v>62957785</c:v>
                </c:pt>
                <c:pt idx="2">
                  <c:v>63716146</c:v>
                </c:pt>
                <c:pt idx="3">
                  <c:v>64740478</c:v>
                </c:pt>
                <c:pt idx="4">
                  <c:v>65034731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C-4048-B1E7-061B6C4E8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48918364</c:v>
                </c:pt>
                <c:pt idx="1">
                  <c:v>49696718</c:v>
                </c:pt>
                <c:pt idx="2">
                  <c:v>50234873</c:v>
                </c:pt>
                <c:pt idx="3">
                  <c:v>50294422</c:v>
                </c:pt>
                <c:pt idx="4">
                  <c:v>49693831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C-4048-B1E7-061B6C4E8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26.4</c:v>
                </c:pt>
                <c:pt idx="1">
                  <c:v>27</c:v>
                </c:pt>
                <c:pt idx="2">
                  <c:v>27.9</c:v>
                </c:pt>
                <c:pt idx="3">
                  <c:v>27</c:v>
                </c:pt>
                <c:pt idx="4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4-49AD-BA2C-7D7741DC9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23.6</c:v>
                </c:pt>
                <c:pt idx="1">
                  <c:v>24.2</c:v>
                </c:pt>
                <c:pt idx="2">
                  <c:v>24.1</c:v>
                </c:pt>
                <c:pt idx="3">
                  <c:v>23.9</c:v>
                </c:pt>
                <c:pt idx="4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4-49AD-BA2C-7D7741DC9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53</c:v>
                </c:pt>
                <c:pt idx="2">
                  <c:v>56.8</c:v>
                </c:pt>
                <c:pt idx="3">
                  <c:v>57.4</c:v>
                </c:pt>
                <c:pt idx="4">
                  <c:v>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2-43A9-9137-E5DF1FC7B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56</c:v>
                </c:pt>
                <c:pt idx="1">
                  <c:v>56.2</c:v>
                </c:pt>
                <c:pt idx="2">
                  <c:v>60.8</c:v>
                </c:pt>
                <c:pt idx="3">
                  <c:v>57.4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62-43A9-9137-E5DF1FC7B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EQ35" zoomScale="70" zoomScaleNormal="70" zoomScaleSheetLayoutView="70" workbookViewId="0">
      <selection activeCell="NJ39" sqref="NJ39:NX5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5" t="str">
        <f>データ!H6</f>
        <v>徳島県徳島市　徳島市民病院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15">
      <c r="A8" s="2"/>
      <c r="B8" s="78" t="str">
        <f>データ!K6</f>
        <v>条例全部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300床以上～400床未満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学術・研究機関出身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335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15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15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38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対象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透 I 未 訓 ガ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が 災 地 輪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データ!AD6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335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15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1">
        <f>データ!U6</f>
        <v>249040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30240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非該当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非該当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７：１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332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332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15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15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183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H30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R01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R02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R03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R04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H30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R01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R03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R04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H30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R01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R02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R03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R04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H30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R01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R02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R03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R04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102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101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105.4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113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108.7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93.3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92.6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89.2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88.2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86.9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88.9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88.3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84.9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83.9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83.5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79.2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79.400000000000006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74.099999999999994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69.400000000000006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69.8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97.8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97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102.4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107.2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104.8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89.7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89.3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84.1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86.3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86.6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86.7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86.5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81.400000000000006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83.7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84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74.099999999999994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74.400000000000006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66.5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66.8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66.599999999999994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186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H30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R01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R02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R03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R04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H30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R01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R02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R03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R04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H30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R01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R02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R03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R04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H30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R01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R02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R03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R04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185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64426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65811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67943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71688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73140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20866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20614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22815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22038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22456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52.4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53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56.8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57.4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58.5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26.4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27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27.9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27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27.5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52405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53523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57368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59838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62697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14290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15111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15986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16421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17279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56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56.2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60.8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57.4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55.7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23.6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24.2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24.1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23.9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24.4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86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87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184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H30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R01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R02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R03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R04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H30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R01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R02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R03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R04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H30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R01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R02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R03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R04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H30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R01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R02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R03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R04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15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105.1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102.4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98.3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84.4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73.8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48.5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52.6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54.2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57.9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61.5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65.5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70.7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66.599999999999994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72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76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62465442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62957785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63716146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64740478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65034731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15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75.900000000000006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75.099999999999994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83.2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84.6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67.8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51.9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52.9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54.3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54.9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56.1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68.2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69.400000000000006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69.900000000000006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68.8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69.7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48918364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49696718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50234873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50294422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49693831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15">
      <c r="B85" s="146" t="s">
        <v>88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mM8yz+4YuOCutCgIFE217YYEsCqpU5KI5TPPLWZaddUxkJ5fHvNN9aoKJ/gaSMgwL3bOFdOPif87LqfamyoRcw==" saltValue="JF5j4kKeIlsl2HNjYPA4hA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86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108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109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110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111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112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113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114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115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116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117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118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119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120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15">
      <c r="A5" s="35" t="s">
        <v>121</v>
      </c>
      <c r="B5" s="48"/>
      <c r="C5" s="48"/>
      <c r="D5" s="48"/>
      <c r="E5" s="48"/>
      <c r="F5" s="48"/>
      <c r="G5" s="48"/>
      <c r="H5" s="49" t="s">
        <v>122</v>
      </c>
      <c r="I5" s="49" t="s">
        <v>123</v>
      </c>
      <c r="J5" s="49" t="s">
        <v>124</v>
      </c>
      <c r="K5" s="49" t="s">
        <v>1</v>
      </c>
      <c r="L5" s="49" t="s">
        <v>2</v>
      </c>
      <c r="M5" s="49" t="s">
        <v>3</v>
      </c>
      <c r="N5" s="49" t="s">
        <v>125</v>
      </c>
      <c r="O5" s="49" t="s">
        <v>5</v>
      </c>
      <c r="P5" s="49" t="s">
        <v>126</v>
      </c>
      <c r="Q5" s="49" t="s">
        <v>127</v>
      </c>
      <c r="R5" s="49" t="s">
        <v>128</v>
      </c>
      <c r="S5" s="49" t="s">
        <v>129</v>
      </c>
      <c r="T5" s="49" t="s">
        <v>130</v>
      </c>
      <c r="U5" s="49" t="s">
        <v>131</v>
      </c>
      <c r="V5" s="49" t="s">
        <v>132</v>
      </c>
      <c r="W5" s="49" t="s">
        <v>133</v>
      </c>
      <c r="X5" s="49" t="s">
        <v>134</v>
      </c>
      <c r="Y5" s="49" t="s">
        <v>135</v>
      </c>
      <c r="Z5" s="49" t="s">
        <v>136</v>
      </c>
      <c r="AA5" s="49" t="s">
        <v>137</v>
      </c>
      <c r="AB5" s="49" t="s">
        <v>138</v>
      </c>
      <c r="AC5" s="49" t="s">
        <v>139</v>
      </c>
      <c r="AD5" s="49" t="s">
        <v>140</v>
      </c>
      <c r="AE5" s="49" t="s">
        <v>141</v>
      </c>
      <c r="AF5" s="49" t="s">
        <v>142</v>
      </c>
      <c r="AG5" s="49" t="s">
        <v>143</v>
      </c>
      <c r="AH5" s="49" t="s">
        <v>144</v>
      </c>
      <c r="AI5" s="49" t="s">
        <v>145</v>
      </c>
      <c r="AJ5" s="49" t="s">
        <v>146</v>
      </c>
      <c r="AK5" s="49" t="s">
        <v>147</v>
      </c>
      <c r="AL5" s="49" t="s">
        <v>148</v>
      </c>
      <c r="AM5" s="49" t="s">
        <v>149</v>
      </c>
      <c r="AN5" s="49" t="s">
        <v>150</v>
      </c>
      <c r="AO5" s="49" t="s">
        <v>151</v>
      </c>
      <c r="AP5" s="49" t="s">
        <v>152</v>
      </c>
      <c r="AQ5" s="49" t="s">
        <v>153</v>
      </c>
      <c r="AR5" s="49" t="s">
        <v>154</v>
      </c>
      <c r="AS5" s="49" t="s">
        <v>155</v>
      </c>
      <c r="AT5" s="49" t="s">
        <v>145</v>
      </c>
      <c r="AU5" s="49" t="s">
        <v>146</v>
      </c>
      <c r="AV5" s="49" t="s">
        <v>156</v>
      </c>
      <c r="AW5" s="49" t="s">
        <v>157</v>
      </c>
      <c r="AX5" s="49" t="s">
        <v>158</v>
      </c>
      <c r="AY5" s="49" t="s">
        <v>150</v>
      </c>
      <c r="AZ5" s="49" t="s">
        <v>151</v>
      </c>
      <c r="BA5" s="49" t="s">
        <v>152</v>
      </c>
      <c r="BB5" s="49" t="s">
        <v>153</v>
      </c>
      <c r="BC5" s="49" t="s">
        <v>154</v>
      </c>
      <c r="BD5" s="49" t="s">
        <v>155</v>
      </c>
      <c r="BE5" s="49" t="s">
        <v>159</v>
      </c>
      <c r="BF5" s="49" t="s">
        <v>146</v>
      </c>
      <c r="BG5" s="49" t="s">
        <v>156</v>
      </c>
      <c r="BH5" s="49" t="s">
        <v>157</v>
      </c>
      <c r="BI5" s="49" t="s">
        <v>149</v>
      </c>
      <c r="BJ5" s="49" t="s">
        <v>150</v>
      </c>
      <c r="BK5" s="49" t="s">
        <v>151</v>
      </c>
      <c r="BL5" s="49" t="s">
        <v>152</v>
      </c>
      <c r="BM5" s="49" t="s">
        <v>153</v>
      </c>
      <c r="BN5" s="49" t="s">
        <v>154</v>
      </c>
      <c r="BO5" s="49" t="s">
        <v>155</v>
      </c>
      <c r="BP5" s="49" t="s">
        <v>145</v>
      </c>
      <c r="BQ5" s="49" t="s">
        <v>146</v>
      </c>
      <c r="BR5" s="49" t="s">
        <v>147</v>
      </c>
      <c r="BS5" s="49" t="s">
        <v>148</v>
      </c>
      <c r="BT5" s="49" t="s">
        <v>158</v>
      </c>
      <c r="BU5" s="49" t="s">
        <v>150</v>
      </c>
      <c r="BV5" s="49" t="s">
        <v>151</v>
      </c>
      <c r="BW5" s="49" t="s">
        <v>152</v>
      </c>
      <c r="BX5" s="49" t="s">
        <v>153</v>
      </c>
      <c r="BY5" s="49" t="s">
        <v>154</v>
      </c>
      <c r="BZ5" s="49" t="s">
        <v>155</v>
      </c>
      <c r="CA5" s="49" t="s">
        <v>159</v>
      </c>
      <c r="CB5" s="49" t="s">
        <v>146</v>
      </c>
      <c r="CC5" s="49" t="s">
        <v>156</v>
      </c>
      <c r="CD5" s="49" t="s">
        <v>157</v>
      </c>
      <c r="CE5" s="49" t="s">
        <v>158</v>
      </c>
      <c r="CF5" s="49" t="s">
        <v>150</v>
      </c>
      <c r="CG5" s="49" t="s">
        <v>151</v>
      </c>
      <c r="CH5" s="49" t="s">
        <v>152</v>
      </c>
      <c r="CI5" s="49" t="s">
        <v>153</v>
      </c>
      <c r="CJ5" s="49" t="s">
        <v>154</v>
      </c>
      <c r="CK5" s="49" t="s">
        <v>155</v>
      </c>
      <c r="CL5" s="49" t="s">
        <v>159</v>
      </c>
      <c r="CM5" s="49" t="s">
        <v>146</v>
      </c>
      <c r="CN5" s="49" t="s">
        <v>156</v>
      </c>
      <c r="CO5" s="49" t="s">
        <v>157</v>
      </c>
      <c r="CP5" s="49" t="s">
        <v>158</v>
      </c>
      <c r="CQ5" s="49" t="s">
        <v>150</v>
      </c>
      <c r="CR5" s="49" t="s">
        <v>151</v>
      </c>
      <c r="CS5" s="49" t="s">
        <v>152</v>
      </c>
      <c r="CT5" s="49" t="s">
        <v>153</v>
      </c>
      <c r="CU5" s="49" t="s">
        <v>154</v>
      </c>
      <c r="CV5" s="49" t="s">
        <v>155</v>
      </c>
      <c r="CW5" s="49" t="s">
        <v>145</v>
      </c>
      <c r="CX5" s="49" t="s">
        <v>160</v>
      </c>
      <c r="CY5" s="49" t="s">
        <v>147</v>
      </c>
      <c r="CZ5" s="49" t="s">
        <v>157</v>
      </c>
      <c r="DA5" s="49" t="s">
        <v>158</v>
      </c>
      <c r="DB5" s="49" t="s">
        <v>150</v>
      </c>
      <c r="DC5" s="49" t="s">
        <v>151</v>
      </c>
      <c r="DD5" s="49" t="s">
        <v>152</v>
      </c>
      <c r="DE5" s="49" t="s">
        <v>153</v>
      </c>
      <c r="DF5" s="49" t="s">
        <v>154</v>
      </c>
      <c r="DG5" s="49" t="s">
        <v>155</v>
      </c>
      <c r="DH5" s="49" t="s">
        <v>159</v>
      </c>
      <c r="DI5" s="49" t="s">
        <v>146</v>
      </c>
      <c r="DJ5" s="49" t="s">
        <v>156</v>
      </c>
      <c r="DK5" s="49" t="s">
        <v>157</v>
      </c>
      <c r="DL5" s="49" t="s">
        <v>158</v>
      </c>
      <c r="DM5" s="49" t="s">
        <v>150</v>
      </c>
      <c r="DN5" s="49" t="s">
        <v>151</v>
      </c>
      <c r="DO5" s="49" t="s">
        <v>152</v>
      </c>
      <c r="DP5" s="49" t="s">
        <v>153</v>
      </c>
      <c r="DQ5" s="49" t="s">
        <v>154</v>
      </c>
      <c r="DR5" s="49" t="s">
        <v>155</v>
      </c>
      <c r="DS5" s="49" t="s">
        <v>159</v>
      </c>
      <c r="DT5" s="49" t="s">
        <v>146</v>
      </c>
      <c r="DU5" s="49" t="s">
        <v>156</v>
      </c>
      <c r="DV5" s="49" t="s">
        <v>157</v>
      </c>
      <c r="DW5" s="49" t="s">
        <v>158</v>
      </c>
      <c r="DX5" s="49" t="s">
        <v>150</v>
      </c>
      <c r="DY5" s="49" t="s">
        <v>151</v>
      </c>
      <c r="DZ5" s="49" t="s">
        <v>152</v>
      </c>
      <c r="EA5" s="49" t="s">
        <v>153</v>
      </c>
      <c r="EB5" s="49" t="s">
        <v>154</v>
      </c>
      <c r="EC5" s="49" t="s">
        <v>155</v>
      </c>
      <c r="ED5" s="49" t="s">
        <v>159</v>
      </c>
      <c r="EE5" s="49" t="s">
        <v>160</v>
      </c>
      <c r="EF5" s="49" t="s">
        <v>156</v>
      </c>
      <c r="EG5" s="49" t="s">
        <v>157</v>
      </c>
      <c r="EH5" s="49" t="s">
        <v>158</v>
      </c>
      <c r="EI5" s="49" t="s">
        <v>150</v>
      </c>
      <c r="EJ5" s="49" t="s">
        <v>151</v>
      </c>
      <c r="EK5" s="49" t="s">
        <v>152</v>
      </c>
      <c r="EL5" s="49" t="s">
        <v>153</v>
      </c>
      <c r="EM5" s="49" t="s">
        <v>154</v>
      </c>
      <c r="EN5" s="49" t="s">
        <v>155</v>
      </c>
      <c r="EO5" s="49" t="s">
        <v>159</v>
      </c>
      <c r="EP5" s="49" t="s">
        <v>146</v>
      </c>
      <c r="EQ5" s="49" t="s">
        <v>156</v>
      </c>
      <c r="ER5" s="49" t="s">
        <v>157</v>
      </c>
      <c r="ES5" s="49" t="s">
        <v>158</v>
      </c>
      <c r="ET5" s="49" t="s">
        <v>150</v>
      </c>
      <c r="EU5" s="49" t="s">
        <v>151</v>
      </c>
      <c r="EV5" s="49" t="s">
        <v>152</v>
      </c>
      <c r="EW5" s="49" t="s">
        <v>153</v>
      </c>
      <c r="EX5" s="49" t="s">
        <v>154</v>
      </c>
      <c r="EY5" s="49" t="s">
        <v>161</v>
      </c>
      <c r="EZ5" s="49" t="s">
        <v>159</v>
      </c>
      <c r="FA5" s="49" t="s">
        <v>146</v>
      </c>
      <c r="FB5" s="49" t="s">
        <v>147</v>
      </c>
      <c r="FC5" s="49" t="s">
        <v>157</v>
      </c>
      <c r="FD5" s="49" t="s">
        <v>149</v>
      </c>
      <c r="FE5" s="49" t="s">
        <v>150</v>
      </c>
      <c r="FF5" s="49" t="s">
        <v>151</v>
      </c>
      <c r="FG5" s="49" t="s">
        <v>152</v>
      </c>
      <c r="FH5" s="49" t="s">
        <v>153</v>
      </c>
      <c r="FI5" s="49" t="s">
        <v>154</v>
      </c>
      <c r="FJ5" s="49" t="s">
        <v>155</v>
      </c>
    </row>
    <row r="6" spans="1:166" s="54" customFormat="1" x14ac:dyDescent="0.15">
      <c r="A6" s="35" t="s">
        <v>162</v>
      </c>
      <c r="B6" s="50">
        <f>B8</f>
        <v>2022</v>
      </c>
      <c r="C6" s="50">
        <f t="shared" ref="C6:M6" si="2">C8</f>
        <v>362018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2" t="str">
        <f>IF(H8&lt;&gt;I8,H8,"")&amp;IF(I8&lt;&gt;J8,I8,"")&amp;"　"&amp;J8</f>
        <v>徳島県徳島市　徳島市民病院</v>
      </c>
      <c r="I6" s="153"/>
      <c r="J6" s="154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300床以上～400床未満</v>
      </c>
      <c r="O6" s="50" t="str">
        <f>O8</f>
        <v>学術・研究機関出身</v>
      </c>
      <c r="P6" s="50" t="str">
        <f>P8</f>
        <v>直営</v>
      </c>
      <c r="Q6" s="51">
        <f t="shared" ref="Q6:AH6" si="3">Q8</f>
        <v>38</v>
      </c>
      <c r="R6" s="50" t="str">
        <f t="shared" si="3"/>
        <v>対象</v>
      </c>
      <c r="S6" s="50" t="str">
        <f t="shared" si="3"/>
        <v>透 I 未 訓 ガ</v>
      </c>
      <c r="T6" s="50" t="str">
        <f t="shared" si="3"/>
        <v>救 臨 が 災 地 輪</v>
      </c>
      <c r="U6" s="51">
        <f>U8</f>
        <v>249040</v>
      </c>
      <c r="V6" s="51">
        <f>V8</f>
        <v>30240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７：１</v>
      </c>
      <c r="Z6" s="51">
        <f t="shared" si="3"/>
        <v>335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335</v>
      </c>
      <c r="AF6" s="51">
        <f t="shared" si="3"/>
        <v>332</v>
      </c>
      <c r="AG6" s="51" t="str">
        <f t="shared" si="3"/>
        <v>-</v>
      </c>
      <c r="AH6" s="51">
        <f t="shared" si="3"/>
        <v>332</v>
      </c>
      <c r="AI6" s="52">
        <f>IF(AI8="-",NA(),AI8)</f>
        <v>102</v>
      </c>
      <c r="AJ6" s="52">
        <f t="shared" ref="AJ6:AR6" si="5">IF(AJ8="-",NA(),AJ8)</f>
        <v>101</v>
      </c>
      <c r="AK6" s="52">
        <f t="shared" si="5"/>
        <v>105.4</v>
      </c>
      <c r="AL6" s="52">
        <f t="shared" si="5"/>
        <v>113</v>
      </c>
      <c r="AM6" s="52">
        <f t="shared" si="5"/>
        <v>108.7</v>
      </c>
      <c r="AN6" s="52">
        <f t="shared" si="5"/>
        <v>97.8</v>
      </c>
      <c r="AO6" s="52">
        <f t="shared" si="5"/>
        <v>97</v>
      </c>
      <c r="AP6" s="52">
        <f t="shared" si="5"/>
        <v>102.4</v>
      </c>
      <c r="AQ6" s="52">
        <f t="shared" si="5"/>
        <v>107.2</v>
      </c>
      <c r="AR6" s="52">
        <f t="shared" si="5"/>
        <v>104.8</v>
      </c>
      <c r="AS6" s="52" t="str">
        <f>IF(AS8="-","【-】","【"&amp;SUBSTITUTE(TEXT(AS8,"#,##0.0"),"-","△")&amp;"】")</f>
        <v>【103.5】</v>
      </c>
      <c r="AT6" s="52">
        <f>IF(AT8="-",NA(),AT8)</f>
        <v>93.3</v>
      </c>
      <c r="AU6" s="52">
        <f t="shared" ref="AU6:BC6" si="6">IF(AU8="-",NA(),AU8)</f>
        <v>92.6</v>
      </c>
      <c r="AV6" s="52">
        <f t="shared" si="6"/>
        <v>89.2</v>
      </c>
      <c r="AW6" s="52">
        <f t="shared" si="6"/>
        <v>88.2</v>
      </c>
      <c r="AX6" s="52">
        <f t="shared" si="6"/>
        <v>86.9</v>
      </c>
      <c r="AY6" s="52">
        <f t="shared" si="6"/>
        <v>89.7</v>
      </c>
      <c r="AZ6" s="52">
        <f t="shared" si="6"/>
        <v>89.3</v>
      </c>
      <c r="BA6" s="52">
        <f t="shared" si="6"/>
        <v>84.1</v>
      </c>
      <c r="BB6" s="52">
        <f t="shared" si="6"/>
        <v>86.3</v>
      </c>
      <c r="BC6" s="52">
        <f t="shared" si="6"/>
        <v>86.6</v>
      </c>
      <c r="BD6" s="52" t="str">
        <f>IF(BD8="-","【-】","【"&amp;SUBSTITUTE(TEXT(BD8,"#,##0.0"),"-","△")&amp;"】")</f>
        <v>【86.4】</v>
      </c>
      <c r="BE6" s="52">
        <f>IF(BE8="-",NA(),BE8)</f>
        <v>88.9</v>
      </c>
      <c r="BF6" s="52">
        <f t="shared" ref="BF6:BN6" si="7">IF(BF8="-",NA(),BF8)</f>
        <v>88.3</v>
      </c>
      <c r="BG6" s="52">
        <f t="shared" si="7"/>
        <v>84.9</v>
      </c>
      <c r="BH6" s="52">
        <f t="shared" si="7"/>
        <v>83.9</v>
      </c>
      <c r="BI6" s="52">
        <f t="shared" si="7"/>
        <v>83.5</v>
      </c>
      <c r="BJ6" s="52">
        <f t="shared" si="7"/>
        <v>86.7</v>
      </c>
      <c r="BK6" s="52">
        <f t="shared" si="7"/>
        <v>86.5</v>
      </c>
      <c r="BL6" s="52">
        <f t="shared" si="7"/>
        <v>81.400000000000006</v>
      </c>
      <c r="BM6" s="52">
        <f t="shared" si="7"/>
        <v>83.7</v>
      </c>
      <c r="BN6" s="52">
        <f t="shared" si="7"/>
        <v>84</v>
      </c>
      <c r="BO6" s="52" t="str">
        <f>IF(BO8="-","【-】","【"&amp;SUBSTITUTE(TEXT(BO8,"#,##0.0"),"-","△")&amp;"】")</f>
        <v>【83.7】</v>
      </c>
      <c r="BP6" s="52">
        <f>IF(BP8="-",NA(),BP8)</f>
        <v>79.2</v>
      </c>
      <c r="BQ6" s="52">
        <f t="shared" ref="BQ6:BY6" si="8">IF(BQ8="-",NA(),BQ8)</f>
        <v>79.400000000000006</v>
      </c>
      <c r="BR6" s="52">
        <f t="shared" si="8"/>
        <v>74.099999999999994</v>
      </c>
      <c r="BS6" s="52">
        <f t="shared" si="8"/>
        <v>69.400000000000006</v>
      </c>
      <c r="BT6" s="52">
        <f t="shared" si="8"/>
        <v>69.8</v>
      </c>
      <c r="BU6" s="52">
        <f t="shared" si="8"/>
        <v>74.099999999999994</v>
      </c>
      <c r="BV6" s="52">
        <f t="shared" si="8"/>
        <v>74.400000000000006</v>
      </c>
      <c r="BW6" s="52">
        <f t="shared" si="8"/>
        <v>66.5</v>
      </c>
      <c r="BX6" s="52">
        <f t="shared" si="8"/>
        <v>66.8</v>
      </c>
      <c r="BY6" s="52">
        <f t="shared" si="8"/>
        <v>66.599999999999994</v>
      </c>
      <c r="BZ6" s="52" t="str">
        <f>IF(BZ8="-","【-】","【"&amp;SUBSTITUTE(TEXT(BZ8,"#,##0.0"),"-","△")&amp;"】")</f>
        <v>【66.8】</v>
      </c>
      <c r="CA6" s="53">
        <f>IF(CA8="-",NA(),CA8)</f>
        <v>64426</v>
      </c>
      <c r="CB6" s="53">
        <f t="shared" ref="CB6:CJ6" si="9">IF(CB8="-",NA(),CB8)</f>
        <v>65811</v>
      </c>
      <c r="CC6" s="53">
        <f t="shared" si="9"/>
        <v>67943</v>
      </c>
      <c r="CD6" s="53">
        <f t="shared" si="9"/>
        <v>71688</v>
      </c>
      <c r="CE6" s="53">
        <f t="shared" si="9"/>
        <v>73140</v>
      </c>
      <c r="CF6" s="53">
        <f t="shared" si="9"/>
        <v>52405</v>
      </c>
      <c r="CG6" s="53">
        <f t="shared" si="9"/>
        <v>53523</v>
      </c>
      <c r="CH6" s="53">
        <f t="shared" si="9"/>
        <v>57368</v>
      </c>
      <c r="CI6" s="53">
        <f t="shared" si="9"/>
        <v>59838</v>
      </c>
      <c r="CJ6" s="53">
        <f t="shared" si="9"/>
        <v>62697</v>
      </c>
      <c r="CK6" s="52" t="str">
        <f>IF(CK8="-","【-】","【"&amp;SUBSTITUTE(TEXT(CK8,"#,##0"),"-","△")&amp;"】")</f>
        <v>【61,837】</v>
      </c>
      <c r="CL6" s="53">
        <f>IF(CL8="-",NA(),CL8)</f>
        <v>20866</v>
      </c>
      <c r="CM6" s="53">
        <f t="shared" ref="CM6:CU6" si="10">IF(CM8="-",NA(),CM8)</f>
        <v>20614</v>
      </c>
      <c r="CN6" s="53">
        <f t="shared" si="10"/>
        <v>22815</v>
      </c>
      <c r="CO6" s="53">
        <f t="shared" si="10"/>
        <v>22038</v>
      </c>
      <c r="CP6" s="53">
        <f t="shared" si="10"/>
        <v>22456</v>
      </c>
      <c r="CQ6" s="53">
        <f t="shared" si="10"/>
        <v>14290</v>
      </c>
      <c r="CR6" s="53">
        <f t="shared" si="10"/>
        <v>15111</v>
      </c>
      <c r="CS6" s="53">
        <f t="shared" si="10"/>
        <v>15986</v>
      </c>
      <c r="CT6" s="53">
        <f t="shared" si="10"/>
        <v>16421</v>
      </c>
      <c r="CU6" s="53">
        <f t="shared" si="10"/>
        <v>17279</v>
      </c>
      <c r="CV6" s="52" t="str">
        <f>IF(CV8="-","【-】","【"&amp;SUBSTITUTE(TEXT(CV8,"#,##0"),"-","△")&amp;"】")</f>
        <v>【17,600】</v>
      </c>
      <c r="CW6" s="52">
        <f>IF(CW8="-",NA(),CW8)</f>
        <v>52.4</v>
      </c>
      <c r="CX6" s="52">
        <f t="shared" ref="CX6:DF6" si="11">IF(CX8="-",NA(),CX8)</f>
        <v>53</v>
      </c>
      <c r="CY6" s="52">
        <f t="shared" si="11"/>
        <v>56.8</v>
      </c>
      <c r="CZ6" s="52">
        <f t="shared" si="11"/>
        <v>57.4</v>
      </c>
      <c r="DA6" s="52">
        <f t="shared" si="11"/>
        <v>58.5</v>
      </c>
      <c r="DB6" s="52">
        <f t="shared" si="11"/>
        <v>56</v>
      </c>
      <c r="DC6" s="52">
        <f t="shared" si="11"/>
        <v>56.2</v>
      </c>
      <c r="DD6" s="52">
        <f t="shared" si="11"/>
        <v>60.8</v>
      </c>
      <c r="DE6" s="52">
        <f t="shared" si="11"/>
        <v>57.4</v>
      </c>
      <c r="DF6" s="52">
        <f t="shared" si="11"/>
        <v>55.7</v>
      </c>
      <c r="DG6" s="52" t="str">
        <f>IF(DG8="-","【-】","【"&amp;SUBSTITUTE(TEXT(DG8,"#,##0.0"),"-","△")&amp;"】")</f>
        <v>【55.6】</v>
      </c>
      <c r="DH6" s="52">
        <f>IF(DH8="-",NA(),DH8)</f>
        <v>26.4</v>
      </c>
      <c r="DI6" s="52">
        <f t="shared" ref="DI6:DQ6" si="12">IF(DI8="-",NA(),DI8)</f>
        <v>27</v>
      </c>
      <c r="DJ6" s="52">
        <f t="shared" si="12"/>
        <v>27.9</v>
      </c>
      <c r="DK6" s="52">
        <f t="shared" si="12"/>
        <v>27</v>
      </c>
      <c r="DL6" s="52">
        <f t="shared" si="12"/>
        <v>27.5</v>
      </c>
      <c r="DM6" s="52">
        <f t="shared" si="12"/>
        <v>23.6</v>
      </c>
      <c r="DN6" s="52">
        <f t="shared" si="12"/>
        <v>24.2</v>
      </c>
      <c r="DO6" s="52">
        <f t="shared" si="12"/>
        <v>24.1</v>
      </c>
      <c r="DP6" s="52">
        <f t="shared" si="12"/>
        <v>23.9</v>
      </c>
      <c r="DQ6" s="52">
        <f t="shared" si="12"/>
        <v>24.4</v>
      </c>
      <c r="DR6" s="52" t="str">
        <f>IF(DR8="-","【-】","【"&amp;SUBSTITUTE(TEXT(DR8,"#,##0.0"),"-","△")&amp;"】")</f>
        <v>【25.1】</v>
      </c>
      <c r="DS6" s="52">
        <f>IF(DS8="-",NA(),DS8)</f>
        <v>105.1</v>
      </c>
      <c r="DT6" s="52">
        <f t="shared" ref="DT6:EB6" si="13">IF(DT8="-",NA(),DT8)</f>
        <v>102.4</v>
      </c>
      <c r="DU6" s="52">
        <f t="shared" si="13"/>
        <v>98.3</v>
      </c>
      <c r="DV6" s="52">
        <f t="shared" si="13"/>
        <v>84.4</v>
      </c>
      <c r="DW6" s="52">
        <f t="shared" si="13"/>
        <v>73.8</v>
      </c>
      <c r="DX6" s="52">
        <f t="shared" si="13"/>
        <v>75.900000000000006</v>
      </c>
      <c r="DY6" s="52">
        <f t="shared" si="13"/>
        <v>75.099999999999994</v>
      </c>
      <c r="DZ6" s="52">
        <f t="shared" si="13"/>
        <v>83.2</v>
      </c>
      <c r="EA6" s="52">
        <f t="shared" si="13"/>
        <v>84.6</v>
      </c>
      <c r="EB6" s="52">
        <f t="shared" si="13"/>
        <v>67.8</v>
      </c>
      <c r="EC6" s="52" t="str">
        <f>IF(EC8="-","【-】","【"&amp;SUBSTITUTE(TEXT(EC8,"#,##0.0"),"-","△")&amp;"】")</f>
        <v>【63.0】</v>
      </c>
      <c r="ED6" s="52">
        <f>IF(ED8="-",NA(),ED8)</f>
        <v>48.5</v>
      </c>
      <c r="EE6" s="52">
        <f t="shared" ref="EE6:EM6" si="14">IF(EE8="-",NA(),EE8)</f>
        <v>52.6</v>
      </c>
      <c r="EF6" s="52">
        <f t="shared" si="14"/>
        <v>54.2</v>
      </c>
      <c r="EG6" s="52">
        <f t="shared" si="14"/>
        <v>57.9</v>
      </c>
      <c r="EH6" s="52">
        <f t="shared" si="14"/>
        <v>61.5</v>
      </c>
      <c r="EI6" s="52">
        <f t="shared" si="14"/>
        <v>51.9</v>
      </c>
      <c r="EJ6" s="52">
        <f t="shared" si="14"/>
        <v>52.9</v>
      </c>
      <c r="EK6" s="52">
        <f t="shared" si="14"/>
        <v>54.3</v>
      </c>
      <c r="EL6" s="52">
        <f t="shared" si="14"/>
        <v>54.9</v>
      </c>
      <c r="EM6" s="52">
        <f t="shared" si="14"/>
        <v>56.1</v>
      </c>
      <c r="EN6" s="52" t="str">
        <f>IF(EN8="-","【-】","【"&amp;SUBSTITUTE(TEXT(EN8,"#,##0.0"),"-","△")&amp;"】")</f>
        <v>【56.4】</v>
      </c>
      <c r="EO6" s="52">
        <f>IF(EO8="-",NA(),EO8)</f>
        <v>65.5</v>
      </c>
      <c r="EP6" s="52">
        <f t="shared" ref="EP6:EX6" si="15">IF(EP8="-",NA(),EP8)</f>
        <v>70.7</v>
      </c>
      <c r="EQ6" s="52">
        <f t="shared" si="15"/>
        <v>66.599999999999994</v>
      </c>
      <c r="ER6" s="52">
        <f t="shared" si="15"/>
        <v>72</v>
      </c>
      <c r="ES6" s="52">
        <f t="shared" si="15"/>
        <v>76</v>
      </c>
      <c r="ET6" s="52">
        <f t="shared" si="15"/>
        <v>68.2</v>
      </c>
      <c r="EU6" s="52">
        <f t="shared" si="15"/>
        <v>69.400000000000006</v>
      </c>
      <c r="EV6" s="52">
        <f t="shared" si="15"/>
        <v>69.900000000000006</v>
      </c>
      <c r="EW6" s="52">
        <f t="shared" si="15"/>
        <v>68.8</v>
      </c>
      <c r="EX6" s="52">
        <f t="shared" si="15"/>
        <v>69.7</v>
      </c>
      <c r="EY6" s="52" t="str">
        <f>IF(EY8="-","【-】","【"&amp;SUBSTITUTE(TEXT(EY8,"#,##0.0"),"-","△")&amp;"】")</f>
        <v>【70.7】</v>
      </c>
      <c r="EZ6" s="53">
        <f>IF(EZ8="-",NA(),EZ8)</f>
        <v>62465442</v>
      </c>
      <c r="FA6" s="53">
        <f t="shared" ref="FA6:FI6" si="16">IF(FA8="-",NA(),FA8)</f>
        <v>62957785</v>
      </c>
      <c r="FB6" s="53">
        <f t="shared" si="16"/>
        <v>63716146</v>
      </c>
      <c r="FC6" s="53">
        <f t="shared" si="16"/>
        <v>64740478</v>
      </c>
      <c r="FD6" s="53">
        <f t="shared" si="16"/>
        <v>65034731</v>
      </c>
      <c r="FE6" s="53">
        <f t="shared" si="16"/>
        <v>48918364</v>
      </c>
      <c r="FF6" s="53">
        <f t="shared" si="16"/>
        <v>49696718</v>
      </c>
      <c r="FG6" s="53">
        <f t="shared" si="16"/>
        <v>50234873</v>
      </c>
      <c r="FH6" s="53">
        <f t="shared" si="16"/>
        <v>50294422</v>
      </c>
      <c r="FI6" s="53">
        <f t="shared" si="16"/>
        <v>49693831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163</v>
      </c>
      <c r="B7" s="50">
        <f t="shared" ref="B7:AH7" si="17">B8</f>
        <v>2022</v>
      </c>
      <c r="C7" s="50">
        <f t="shared" si="17"/>
        <v>362018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300床以上～400床未満</v>
      </c>
      <c r="O7" s="50" t="str">
        <f>O8</f>
        <v>学術・研究機関出身</v>
      </c>
      <c r="P7" s="50" t="str">
        <f>P8</f>
        <v>直営</v>
      </c>
      <c r="Q7" s="51">
        <f t="shared" si="17"/>
        <v>38</v>
      </c>
      <c r="R7" s="50" t="str">
        <f t="shared" si="17"/>
        <v>対象</v>
      </c>
      <c r="S7" s="50" t="str">
        <f t="shared" si="17"/>
        <v>透 I 未 訓 ガ</v>
      </c>
      <c r="T7" s="50" t="str">
        <f t="shared" si="17"/>
        <v>救 臨 が 災 地 輪</v>
      </c>
      <c r="U7" s="51">
        <f>U8</f>
        <v>249040</v>
      </c>
      <c r="V7" s="51">
        <f>V8</f>
        <v>30240</v>
      </c>
      <c r="W7" s="50" t="str">
        <f>W8</f>
        <v>非該当</v>
      </c>
      <c r="X7" s="50" t="str">
        <f t="shared" si="17"/>
        <v>非該当</v>
      </c>
      <c r="Y7" s="50" t="str">
        <f t="shared" si="17"/>
        <v>７：１</v>
      </c>
      <c r="Z7" s="51">
        <f t="shared" si="17"/>
        <v>335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335</v>
      </c>
      <c r="AF7" s="51">
        <f t="shared" si="17"/>
        <v>332</v>
      </c>
      <c r="AG7" s="51" t="str">
        <f t="shared" si="17"/>
        <v>-</v>
      </c>
      <c r="AH7" s="51">
        <f t="shared" si="17"/>
        <v>332</v>
      </c>
      <c r="AI7" s="52">
        <f>AI8</f>
        <v>102</v>
      </c>
      <c r="AJ7" s="52">
        <f t="shared" ref="AJ7:AR7" si="18">AJ8</f>
        <v>101</v>
      </c>
      <c r="AK7" s="52">
        <f t="shared" si="18"/>
        <v>105.4</v>
      </c>
      <c r="AL7" s="52">
        <f t="shared" si="18"/>
        <v>113</v>
      </c>
      <c r="AM7" s="52">
        <f t="shared" si="18"/>
        <v>108.7</v>
      </c>
      <c r="AN7" s="52">
        <f t="shared" si="18"/>
        <v>97.8</v>
      </c>
      <c r="AO7" s="52">
        <f t="shared" si="18"/>
        <v>97</v>
      </c>
      <c r="AP7" s="52">
        <f t="shared" si="18"/>
        <v>102.4</v>
      </c>
      <c r="AQ7" s="52">
        <f t="shared" si="18"/>
        <v>107.2</v>
      </c>
      <c r="AR7" s="52">
        <f t="shared" si="18"/>
        <v>104.8</v>
      </c>
      <c r="AS7" s="52"/>
      <c r="AT7" s="52">
        <f>AT8</f>
        <v>93.3</v>
      </c>
      <c r="AU7" s="52">
        <f t="shared" ref="AU7:BC7" si="19">AU8</f>
        <v>92.6</v>
      </c>
      <c r="AV7" s="52">
        <f t="shared" si="19"/>
        <v>89.2</v>
      </c>
      <c r="AW7" s="52">
        <f t="shared" si="19"/>
        <v>88.2</v>
      </c>
      <c r="AX7" s="52">
        <f t="shared" si="19"/>
        <v>86.9</v>
      </c>
      <c r="AY7" s="52">
        <f t="shared" si="19"/>
        <v>89.7</v>
      </c>
      <c r="AZ7" s="52">
        <f t="shared" si="19"/>
        <v>89.3</v>
      </c>
      <c r="BA7" s="52">
        <f t="shared" si="19"/>
        <v>84.1</v>
      </c>
      <c r="BB7" s="52">
        <f t="shared" si="19"/>
        <v>86.3</v>
      </c>
      <c r="BC7" s="52">
        <f t="shared" si="19"/>
        <v>86.6</v>
      </c>
      <c r="BD7" s="52"/>
      <c r="BE7" s="52">
        <f>BE8</f>
        <v>88.9</v>
      </c>
      <c r="BF7" s="52">
        <f t="shared" ref="BF7:BN7" si="20">BF8</f>
        <v>88.3</v>
      </c>
      <c r="BG7" s="52">
        <f t="shared" si="20"/>
        <v>84.9</v>
      </c>
      <c r="BH7" s="52">
        <f t="shared" si="20"/>
        <v>83.9</v>
      </c>
      <c r="BI7" s="52">
        <f t="shared" si="20"/>
        <v>83.5</v>
      </c>
      <c r="BJ7" s="52">
        <f t="shared" si="20"/>
        <v>86.7</v>
      </c>
      <c r="BK7" s="52">
        <f t="shared" si="20"/>
        <v>86.5</v>
      </c>
      <c r="BL7" s="52">
        <f t="shared" si="20"/>
        <v>81.400000000000006</v>
      </c>
      <c r="BM7" s="52">
        <f t="shared" si="20"/>
        <v>83.7</v>
      </c>
      <c r="BN7" s="52">
        <f t="shared" si="20"/>
        <v>84</v>
      </c>
      <c r="BO7" s="52"/>
      <c r="BP7" s="52">
        <f>BP8</f>
        <v>79.2</v>
      </c>
      <c r="BQ7" s="52">
        <f t="shared" ref="BQ7:BY7" si="21">BQ8</f>
        <v>79.400000000000006</v>
      </c>
      <c r="BR7" s="52">
        <f t="shared" si="21"/>
        <v>74.099999999999994</v>
      </c>
      <c r="BS7" s="52">
        <f t="shared" si="21"/>
        <v>69.400000000000006</v>
      </c>
      <c r="BT7" s="52">
        <f t="shared" si="21"/>
        <v>69.8</v>
      </c>
      <c r="BU7" s="52">
        <f t="shared" si="21"/>
        <v>74.099999999999994</v>
      </c>
      <c r="BV7" s="52">
        <f t="shared" si="21"/>
        <v>74.400000000000006</v>
      </c>
      <c r="BW7" s="52">
        <f t="shared" si="21"/>
        <v>66.5</v>
      </c>
      <c r="BX7" s="52">
        <f t="shared" si="21"/>
        <v>66.8</v>
      </c>
      <c r="BY7" s="52">
        <f t="shared" si="21"/>
        <v>66.599999999999994</v>
      </c>
      <c r="BZ7" s="52"/>
      <c r="CA7" s="53">
        <f>CA8</f>
        <v>64426</v>
      </c>
      <c r="CB7" s="53">
        <f t="shared" ref="CB7:CJ7" si="22">CB8</f>
        <v>65811</v>
      </c>
      <c r="CC7" s="53">
        <f t="shared" si="22"/>
        <v>67943</v>
      </c>
      <c r="CD7" s="53">
        <f t="shared" si="22"/>
        <v>71688</v>
      </c>
      <c r="CE7" s="53">
        <f t="shared" si="22"/>
        <v>73140</v>
      </c>
      <c r="CF7" s="53">
        <f t="shared" si="22"/>
        <v>52405</v>
      </c>
      <c r="CG7" s="53">
        <f t="shared" si="22"/>
        <v>53523</v>
      </c>
      <c r="CH7" s="53">
        <f t="shared" si="22"/>
        <v>57368</v>
      </c>
      <c r="CI7" s="53">
        <f t="shared" si="22"/>
        <v>59838</v>
      </c>
      <c r="CJ7" s="53">
        <f t="shared" si="22"/>
        <v>62697</v>
      </c>
      <c r="CK7" s="52"/>
      <c r="CL7" s="53">
        <f>CL8</f>
        <v>20866</v>
      </c>
      <c r="CM7" s="53">
        <f t="shared" ref="CM7:CU7" si="23">CM8</f>
        <v>20614</v>
      </c>
      <c r="CN7" s="53">
        <f t="shared" si="23"/>
        <v>22815</v>
      </c>
      <c r="CO7" s="53">
        <f t="shared" si="23"/>
        <v>22038</v>
      </c>
      <c r="CP7" s="53">
        <f t="shared" si="23"/>
        <v>22456</v>
      </c>
      <c r="CQ7" s="53">
        <f t="shared" si="23"/>
        <v>14290</v>
      </c>
      <c r="CR7" s="53">
        <f t="shared" si="23"/>
        <v>15111</v>
      </c>
      <c r="CS7" s="53">
        <f t="shared" si="23"/>
        <v>15986</v>
      </c>
      <c r="CT7" s="53">
        <f t="shared" si="23"/>
        <v>16421</v>
      </c>
      <c r="CU7" s="53">
        <f t="shared" si="23"/>
        <v>17279</v>
      </c>
      <c r="CV7" s="52"/>
      <c r="CW7" s="52">
        <f>CW8</f>
        <v>52.4</v>
      </c>
      <c r="CX7" s="52">
        <f t="shared" ref="CX7:DF7" si="24">CX8</f>
        <v>53</v>
      </c>
      <c r="CY7" s="52">
        <f t="shared" si="24"/>
        <v>56.8</v>
      </c>
      <c r="CZ7" s="52">
        <f t="shared" si="24"/>
        <v>57.4</v>
      </c>
      <c r="DA7" s="52">
        <f t="shared" si="24"/>
        <v>58.5</v>
      </c>
      <c r="DB7" s="52">
        <f t="shared" si="24"/>
        <v>56</v>
      </c>
      <c r="DC7" s="52">
        <f t="shared" si="24"/>
        <v>56.2</v>
      </c>
      <c r="DD7" s="52">
        <f t="shared" si="24"/>
        <v>60.8</v>
      </c>
      <c r="DE7" s="52">
        <f t="shared" si="24"/>
        <v>57.4</v>
      </c>
      <c r="DF7" s="52">
        <f t="shared" si="24"/>
        <v>55.7</v>
      </c>
      <c r="DG7" s="52"/>
      <c r="DH7" s="52">
        <f>DH8</f>
        <v>26.4</v>
      </c>
      <c r="DI7" s="52">
        <f t="shared" ref="DI7:DQ7" si="25">DI8</f>
        <v>27</v>
      </c>
      <c r="DJ7" s="52">
        <f t="shared" si="25"/>
        <v>27.9</v>
      </c>
      <c r="DK7" s="52">
        <f t="shared" si="25"/>
        <v>27</v>
      </c>
      <c r="DL7" s="52">
        <f t="shared" si="25"/>
        <v>27.5</v>
      </c>
      <c r="DM7" s="52">
        <f t="shared" si="25"/>
        <v>23.6</v>
      </c>
      <c r="DN7" s="52">
        <f t="shared" si="25"/>
        <v>24.2</v>
      </c>
      <c r="DO7" s="52">
        <f t="shared" si="25"/>
        <v>24.1</v>
      </c>
      <c r="DP7" s="52">
        <f t="shared" si="25"/>
        <v>23.9</v>
      </c>
      <c r="DQ7" s="52">
        <f t="shared" si="25"/>
        <v>24.4</v>
      </c>
      <c r="DR7" s="52"/>
      <c r="DS7" s="52">
        <f>DS8</f>
        <v>105.1</v>
      </c>
      <c r="DT7" s="52">
        <f t="shared" ref="DT7:EB7" si="26">DT8</f>
        <v>102.4</v>
      </c>
      <c r="DU7" s="52">
        <f t="shared" si="26"/>
        <v>98.3</v>
      </c>
      <c r="DV7" s="52">
        <f t="shared" si="26"/>
        <v>84.4</v>
      </c>
      <c r="DW7" s="52">
        <f t="shared" si="26"/>
        <v>73.8</v>
      </c>
      <c r="DX7" s="52">
        <f t="shared" si="26"/>
        <v>75.900000000000006</v>
      </c>
      <c r="DY7" s="52">
        <f t="shared" si="26"/>
        <v>75.099999999999994</v>
      </c>
      <c r="DZ7" s="52">
        <f t="shared" si="26"/>
        <v>83.2</v>
      </c>
      <c r="EA7" s="52">
        <f t="shared" si="26"/>
        <v>84.6</v>
      </c>
      <c r="EB7" s="52">
        <f t="shared" si="26"/>
        <v>67.8</v>
      </c>
      <c r="EC7" s="52"/>
      <c r="ED7" s="52">
        <f>ED8</f>
        <v>48.5</v>
      </c>
      <c r="EE7" s="52">
        <f t="shared" ref="EE7:EM7" si="27">EE8</f>
        <v>52.6</v>
      </c>
      <c r="EF7" s="52">
        <f t="shared" si="27"/>
        <v>54.2</v>
      </c>
      <c r="EG7" s="52">
        <f t="shared" si="27"/>
        <v>57.9</v>
      </c>
      <c r="EH7" s="52">
        <f t="shared" si="27"/>
        <v>61.5</v>
      </c>
      <c r="EI7" s="52">
        <f t="shared" si="27"/>
        <v>51.9</v>
      </c>
      <c r="EJ7" s="52">
        <f t="shared" si="27"/>
        <v>52.9</v>
      </c>
      <c r="EK7" s="52">
        <f t="shared" si="27"/>
        <v>54.3</v>
      </c>
      <c r="EL7" s="52">
        <f t="shared" si="27"/>
        <v>54.9</v>
      </c>
      <c r="EM7" s="52">
        <f t="shared" si="27"/>
        <v>56.1</v>
      </c>
      <c r="EN7" s="52"/>
      <c r="EO7" s="52">
        <f>EO8</f>
        <v>65.5</v>
      </c>
      <c r="EP7" s="52">
        <f t="shared" ref="EP7:EX7" si="28">EP8</f>
        <v>70.7</v>
      </c>
      <c r="EQ7" s="52">
        <f t="shared" si="28"/>
        <v>66.599999999999994</v>
      </c>
      <c r="ER7" s="52">
        <f t="shared" si="28"/>
        <v>72</v>
      </c>
      <c r="ES7" s="52">
        <f t="shared" si="28"/>
        <v>76</v>
      </c>
      <c r="ET7" s="52">
        <f t="shared" si="28"/>
        <v>68.2</v>
      </c>
      <c r="EU7" s="52">
        <f t="shared" si="28"/>
        <v>69.400000000000006</v>
      </c>
      <c r="EV7" s="52">
        <f t="shared" si="28"/>
        <v>69.900000000000006</v>
      </c>
      <c r="EW7" s="52">
        <f t="shared" si="28"/>
        <v>68.8</v>
      </c>
      <c r="EX7" s="52">
        <f t="shared" si="28"/>
        <v>69.7</v>
      </c>
      <c r="EY7" s="52"/>
      <c r="EZ7" s="53">
        <f>EZ8</f>
        <v>62465442</v>
      </c>
      <c r="FA7" s="53">
        <f t="shared" ref="FA7:FI7" si="29">FA8</f>
        <v>62957785</v>
      </c>
      <c r="FB7" s="53">
        <f t="shared" si="29"/>
        <v>63716146</v>
      </c>
      <c r="FC7" s="53">
        <f t="shared" si="29"/>
        <v>64740478</v>
      </c>
      <c r="FD7" s="53">
        <f t="shared" si="29"/>
        <v>65034731</v>
      </c>
      <c r="FE7" s="53">
        <f t="shared" si="29"/>
        <v>48918364</v>
      </c>
      <c r="FF7" s="53">
        <f t="shared" si="29"/>
        <v>49696718</v>
      </c>
      <c r="FG7" s="53">
        <f t="shared" si="29"/>
        <v>50234873</v>
      </c>
      <c r="FH7" s="53">
        <f t="shared" si="29"/>
        <v>50294422</v>
      </c>
      <c r="FI7" s="53">
        <f t="shared" si="29"/>
        <v>49693831</v>
      </c>
      <c r="FJ7" s="53"/>
    </row>
    <row r="8" spans="1:166" s="54" customFormat="1" x14ac:dyDescent="0.15">
      <c r="A8" s="35"/>
      <c r="B8" s="55">
        <v>2022</v>
      </c>
      <c r="C8" s="55">
        <v>362018</v>
      </c>
      <c r="D8" s="55">
        <v>46</v>
      </c>
      <c r="E8" s="55">
        <v>6</v>
      </c>
      <c r="F8" s="55">
        <v>0</v>
      </c>
      <c r="G8" s="55">
        <v>1</v>
      </c>
      <c r="H8" s="55" t="s">
        <v>164</v>
      </c>
      <c r="I8" s="55" t="s">
        <v>165</v>
      </c>
      <c r="J8" s="55" t="s">
        <v>166</v>
      </c>
      <c r="K8" s="55" t="s">
        <v>167</v>
      </c>
      <c r="L8" s="55" t="s">
        <v>168</v>
      </c>
      <c r="M8" s="55" t="s">
        <v>169</v>
      </c>
      <c r="N8" s="55" t="s">
        <v>170</v>
      </c>
      <c r="O8" s="55" t="s">
        <v>171</v>
      </c>
      <c r="P8" s="55" t="s">
        <v>172</v>
      </c>
      <c r="Q8" s="56">
        <v>38</v>
      </c>
      <c r="R8" s="55" t="s">
        <v>173</v>
      </c>
      <c r="S8" s="55" t="s">
        <v>174</v>
      </c>
      <c r="T8" s="55" t="s">
        <v>175</v>
      </c>
      <c r="U8" s="56">
        <v>249040</v>
      </c>
      <c r="V8" s="56">
        <v>30240</v>
      </c>
      <c r="W8" s="55" t="s">
        <v>176</v>
      </c>
      <c r="X8" s="55" t="s">
        <v>176</v>
      </c>
      <c r="Y8" s="57" t="s">
        <v>177</v>
      </c>
      <c r="Z8" s="56">
        <v>335</v>
      </c>
      <c r="AA8" s="56" t="s">
        <v>40</v>
      </c>
      <c r="AB8" s="56" t="s">
        <v>40</v>
      </c>
      <c r="AC8" s="56" t="s">
        <v>40</v>
      </c>
      <c r="AD8" s="56" t="s">
        <v>40</v>
      </c>
      <c r="AE8" s="56">
        <v>335</v>
      </c>
      <c r="AF8" s="56">
        <v>332</v>
      </c>
      <c r="AG8" s="56" t="s">
        <v>40</v>
      </c>
      <c r="AH8" s="56">
        <v>332</v>
      </c>
      <c r="AI8" s="58">
        <v>102</v>
      </c>
      <c r="AJ8" s="58">
        <v>101</v>
      </c>
      <c r="AK8" s="58">
        <v>105.4</v>
      </c>
      <c r="AL8" s="58">
        <v>113</v>
      </c>
      <c r="AM8" s="58">
        <v>108.7</v>
      </c>
      <c r="AN8" s="58">
        <v>97.8</v>
      </c>
      <c r="AO8" s="58">
        <v>97</v>
      </c>
      <c r="AP8" s="58">
        <v>102.4</v>
      </c>
      <c r="AQ8" s="58">
        <v>107.2</v>
      </c>
      <c r="AR8" s="58">
        <v>104.8</v>
      </c>
      <c r="AS8" s="58">
        <v>103.5</v>
      </c>
      <c r="AT8" s="58">
        <v>93.3</v>
      </c>
      <c r="AU8" s="58">
        <v>92.6</v>
      </c>
      <c r="AV8" s="58">
        <v>89.2</v>
      </c>
      <c r="AW8" s="58">
        <v>88.2</v>
      </c>
      <c r="AX8" s="58">
        <v>86.9</v>
      </c>
      <c r="AY8" s="58">
        <v>89.7</v>
      </c>
      <c r="AZ8" s="58">
        <v>89.3</v>
      </c>
      <c r="BA8" s="58">
        <v>84.1</v>
      </c>
      <c r="BB8" s="58">
        <v>86.3</v>
      </c>
      <c r="BC8" s="58">
        <v>86.6</v>
      </c>
      <c r="BD8" s="58">
        <v>86.4</v>
      </c>
      <c r="BE8" s="59">
        <v>88.9</v>
      </c>
      <c r="BF8" s="59">
        <v>88.3</v>
      </c>
      <c r="BG8" s="59">
        <v>84.9</v>
      </c>
      <c r="BH8" s="59">
        <v>83.9</v>
      </c>
      <c r="BI8" s="59">
        <v>83.5</v>
      </c>
      <c r="BJ8" s="59">
        <v>86.7</v>
      </c>
      <c r="BK8" s="59">
        <v>86.5</v>
      </c>
      <c r="BL8" s="59">
        <v>81.400000000000006</v>
      </c>
      <c r="BM8" s="59">
        <v>83.7</v>
      </c>
      <c r="BN8" s="59">
        <v>84</v>
      </c>
      <c r="BO8" s="59">
        <v>83.7</v>
      </c>
      <c r="BP8" s="58">
        <v>79.2</v>
      </c>
      <c r="BQ8" s="58">
        <v>79.400000000000006</v>
      </c>
      <c r="BR8" s="58">
        <v>74.099999999999994</v>
      </c>
      <c r="BS8" s="58">
        <v>69.400000000000006</v>
      </c>
      <c r="BT8" s="58">
        <v>69.8</v>
      </c>
      <c r="BU8" s="58">
        <v>74.099999999999994</v>
      </c>
      <c r="BV8" s="58">
        <v>74.400000000000006</v>
      </c>
      <c r="BW8" s="58">
        <v>66.5</v>
      </c>
      <c r="BX8" s="58">
        <v>66.8</v>
      </c>
      <c r="BY8" s="58">
        <v>66.599999999999994</v>
      </c>
      <c r="BZ8" s="58">
        <v>66.8</v>
      </c>
      <c r="CA8" s="59">
        <v>64426</v>
      </c>
      <c r="CB8" s="59">
        <v>65811</v>
      </c>
      <c r="CC8" s="59">
        <v>67943</v>
      </c>
      <c r="CD8" s="59">
        <v>71688</v>
      </c>
      <c r="CE8" s="59">
        <v>73140</v>
      </c>
      <c r="CF8" s="59">
        <v>52405</v>
      </c>
      <c r="CG8" s="59">
        <v>53523</v>
      </c>
      <c r="CH8" s="59">
        <v>57368</v>
      </c>
      <c r="CI8" s="59">
        <v>59838</v>
      </c>
      <c r="CJ8" s="59">
        <v>62697</v>
      </c>
      <c r="CK8" s="58">
        <v>61837</v>
      </c>
      <c r="CL8" s="59">
        <v>20866</v>
      </c>
      <c r="CM8" s="59">
        <v>20614</v>
      </c>
      <c r="CN8" s="59">
        <v>22815</v>
      </c>
      <c r="CO8" s="59">
        <v>22038</v>
      </c>
      <c r="CP8" s="59">
        <v>22456</v>
      </c>
      <c r="CQ8" s="59">
        <v>14290</v>
      </c>
      <c r="CR8" s="59">
        <v>15111</v>
      </c>
      <c r="CS8" s="59">
        <v>15986</v>
      </c>
      <c r="CT8" s="59">
        <v>16421</v>
      </c>
      <c r="CU8" s="59">
        <v>17279</v>
      </c>
      <c r="CV8" s="58">
        <v>17600</v>
      </c>
      <c r="CW8" s="59">
        <v>52.4</v>
      </c>
      <c r="CX8" s="59">
        <v>53</v>
      </c>
      <c r="CY8" s="59">
        <v>56.8</v>
      </c>
      <c r="CZ8" s="59">
        <v>57.4</v>
      </c>
      <c r="DA8" s="59">
        <v>58.5</v>
      </c>
      <c r="DB8" s="59">
        <v>56</v>
      </c>
      <c r="DC8" s="59">
        <v>56.2</v>
      </c>
      <c r="DD8" s="59">
        <v>60.8</v>
      </c>
      <c r="DE8" s="59">
        <v>57.4</v>
      </c>
      <c r="DF8" s="59">
        <v>55.7</v>
      </c>
      <c r="DG8" s="59">
        <v>55.6</v>
      </c>
      <c r="DH8" s="59">
        <v>26.4</v>
      </c>
      <c r="DI8" s="59">
        <v>27</v>
      </c>
      <c r="DJ8" s="59">
        <v>27.9</v>
      </c>
      <c r="DK8" s="59">
        <v>27</v>
      </c>
      <c r="DL8" s="59">
        <v>27.5</v>
      </c>
      <c r="DM8" s="59">
        <v>23.6</v>
      </c>
      <c r="DN8" s="59">
        <v>24.2</v>
      </c>
      <c r="DO8" s="59">
        <v>24.1</v>
      </c>
      <c r="DP8" s="59">
        <v>23.9</v>
      </c>
      <c r="DQ8" s="59">
        <v>24.4</v>
      </c>
      <c r="DR8" s="59">
        <v>25.1</v>
      </c>
      <c r="DS8" s="59">
        <v>105.1</v>
      </c>
      <c r="DT8" s="59">
        <v>102.4</v>
      </c>
      <c r="DU8" s="59">
        <v>98.3</v>
      </c>
      <c r="DV8" s="59">
        <v>84.4</v>
      </c>
      <c r="DW8" s="59">
        <v>73.8</v>
      </c>
      <c r="DX8" s="59">
        <v>75.900000000000006</v>
      </c>
      <c r="DY8" s="59">
        <v>75.099999999999994</v>
      </c>
      <c r="DZ8" s="59">
        <v>83.2</v>
      </c>
      <c r="EA8" s="59">
        <v>84.6</v>
      </c>
      <c r="EB8" s="59">
        <v>67.8</v>
      </c>
      <c r="EC8" s="59">
        <v>63</v>
      </c>
      <c r="ED8" s="58">
        <v>48.5</v>
      </c>
      <c r="EE8" s="58">
        <v>52.6</v>
      </c>
      <c r="EF8" s="58">
        <v>54.2</v>
      </c>
      <c r="EG8" s="58">
        <v>57.9</v>
      </c>
      <c r="EH8" s="58">
        <v>61.5</v>
      </c>
      <c r="EI8" s="58">
        <v>51.9</v>
      </c>
      <c r="EJ8" s="58">
        <v>52.9</v>
      </c>
      <c r="EK8" s="58">
        <v>54.3</v>
      </c>
      <c r="EL8" s="58">
        <v>54.9</v>
      </c>
      <c r="EM8" s="58">
        <v>56.1</v>
      </c>
      <c r="EN8" s="58">
        <v>56.4</v>
      </c>
      <c r="EO8" s="58">
        <v>65.5</v>
      </c>
      <c r="EP8" s="58">
        <v>70.7</v>
      </c>
      <c r="EQ8" s="58">
        <v>66.599999999999994</v>
      </c>
      <c r="ER8" s="58">
        <v>72</v>
      </c>
      <c r="ES8" s="58">
        <v>76</v>
      </c>
      <c r="ET8" s="58">
        <v>68.2</v>
      </c>
      <c r="EU8" s="58">
        <v>69.400000000000006</v>
      </c>
      <c r="EV8" s="58">
        <v>69.900000000000006</v>
      </c>
      <c r="EW8" s="58">
        <v>68.8</v>
      </c>
      <c r="EX8" s="58">
        <v>69.7</v>
      </c>
      <c r="EY8" s="58">
        <v>70.7</v>
      </c>
      <c r="EZ8" s="59">
        <v>62465442</v>
      </c>
      <c r="FA8" s="59">
        <v>62957785</v>
      </c>
      <c r="FB8" s="59">
        <v>63716146</v>
      </c>
      <c r="FC8" s="59">
        <v>64740478</v>
      </c>
      <c r="FD8" s="59">
        <v>65034731</v>
      </c>
      <c r="FE8" s="59">
        <v>48918364</v>
      </c>
      <c r="FF8" s="59">
        <v>49696718</v>
      </c>
      <c r="FG8" s="59">
        <v>50234873</v>
      </c>
      <c r="FH8" s="59">
        <v>50294422</v>
      </c>
      <c r="FI8" s="59">
        <v>49693831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178</v>
      </c>
      <c r="C10" s="62" t="s">
        <v>179</v>
      </c>
      <c r="D10" s="62" t="s">
        <v>180</v>
      </c>
      <c r="E10" s="62" t="s">
        <v>181</v>
      </c>
      <c r="F10" s="62" t="s">
        <v>182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徳島市民病院</cp:lastModifiedBy>
  <cp:lastPrinted>2024-02-01T00:15:50Z</cp:lastPrinted>
  <dcterms:created xsi:type="dcterms:W3CDTF">2023-12-20T05:11:05Z</dcterms:created>
  <dcterms:modified xsi:type="dcterms:W3CDTF">2024-02-01T00:23:43Z</dcterms:modified>
  <cp:category/>
</cp:coreProperties>
</file>