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51\Desktop\ハードディスク\G公営企業に係る経営比較分析表の分析等\令和５年度（令和４年度分）\"/>
    </mc:Choice>
  </mc:AlternateContent>
  <workbookProtection workbookAlgorithmName="SHA-512" workbookHashValue="VF1TlvugRDOemWo3lFDnl1r7V719W8vhSIo/jLnHYpoGWRNKDvpC5UYwz2iD/giG+At7+nNPL6rklZGKmCi9Ig==" workbookSaltValue="rqwOg4RCMRcKHDV/i9eixw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<sst xmlns="http://schemas.openxmlformats.org/spreadsheetml/2006/main" count="228" uniqueCount="112">
  <si>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</si>
  <si>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</si>
  <si>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</si>
  <si>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</si>
  <si>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</si>
  <si>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</si>
  <si>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</si>
  <si>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</si>
  <si>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</si>
  <si>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</si>
  <si>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</si>
  <si>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</si>
  <si>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</si>
  <si>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</si>
  <si>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</si>
  <si>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</si>
  <si>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</si>
  <si>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</si>
  <si>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</si>
  <si>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</si>
  <si>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</si>
  <si>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</si>
  <si>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</si>
  <si>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</si>
  <si>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</si>
  <si>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</si>
  <si>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</si>
  <si>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</si>
  <si>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</si>
  <si>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</si>
  <si>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</si>
  <si>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</si>
  <si>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</si>
  <si>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</si>
  <si>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</si>
  <si>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</si>
  <si>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</si>
  <si>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</si>
  <si>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</si>
  <si>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</si>
  <si>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</si>
  <si>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</si>
  <si>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</si>
  <si>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</si>
  <si>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</si>
  <si>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</si>
  <si>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</si>
  <si>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</si>
  <si>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</si>
  <si>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</si>
  <si>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</si>
  <si>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</si>
  <si>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</si>
  <si>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</si>
  <si>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</si>
  <si>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</si>
  <si>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</si>
  <si>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</si>
  <si>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</si>
  <si>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</si>
  <si>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</si>
  <si>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</si>
  <si>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</si>
  <si>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</si>
  <si>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</si>
  <si>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</si>
  <si>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</si>
  <si>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</si>
  <si>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</si>
  <si>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</si>
  <si>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</si>
  <si>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</si>
  <si>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</si>
  <si>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</si>
  <si>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</si>
  <si>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</si>
  <si>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</si>
  <si>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</si>
  <si>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</si>
  <si>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</si>
  <si>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</si>
  <si>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</si>
  <si>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</si>
  <si>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</si>
  <si>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</si>
  <si>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</si>
  <si>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</si>
  <si>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</si>
  <si>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</si>
  <si>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</si>
  <si>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</si>
  <si>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</si>
  <si>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牟岐町</t>
  </si>
  <si>
    <t>法適用</t>
  </si>
  <si>
    <t>水道事業</t>
  </si>
  <si>
    <t>簡易水道事業</t>
  </si>
  <si>
    <t>C3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</si>
  <si>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</si>
  <si>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</si>
  <si>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</si>
  <si>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</si>
  <si>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</si>
  <si>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</si>
  <si>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</si>
  <si>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</si>
  <si>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</si>
  <si>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</si>
  <si>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</si>
  <si>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</si>
  <si>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・有形固定資産減価償却率は少し減少しましたが
　まだまだ高い数値となっていることから施設の
　老朽化が進んでいます。
　また、管路更新率が類似団体平均値と比べ
　低いので、経常状況を精査吟味しながら、
　順次更新を図っていきます。
</t>
    <rPh sb="1" eb="7">
      <t>ユウケイコテイシサン</t>
    </rPh>
    <rPh sb="7" eb="11">
      <t>ゲンカショウキャク</t>
    </rPh>
    <rPh sb="11" eb="12">
      <t>リツ</t>
    </rPh>
    <rPh sb="13" eb="14">
      <t>スコ</t>
    </rPh>
    <rPh sb="15" eb="17">
      <t>ゲンショウ</t>
    </rPh>
    <rPh sb="28" eb="29">
      <t>タカ</t>
    </rPh>
    <rPh sb="30" eb="32">
      <t>スウチ</t>
    </rPh>
    <rPh sb="42" eb="44">
      <t>シセツ</t>
    </rPh>
    <rPh sb="47" eb="50">
      <t>ロウキュウカ</t>
    </rPh>
    <rPh sb="51" eb="52">
      <t>スス</t>
    </rPh>
    <rPh sb="63" eb="65">
      <t>カンロ</t>
    </rPh>
    <rPh sb="65" eb="67">
      <t>コウシン</t>
    </rPh>
    <rPh sb="67" eb="68">
      <t>リツ</t>
    </rPh>
    <rPh sb="69" eb="71">
      <t>ルイジ</t>
    </rPh>
    <rPh sb="71" eb="73">
      <t>ダンタイ</t>
    </rPh>
    <rPh sb="73" eb="76">
      <t>ヘイキンチ</t>
    </rPh>
    <rPh sb="77" eb="78">
      <t>クラ</t>
    </rPh>
    <rPh sb="81" eb="82">
      <t>ヒク</t>
    </rPh>
    <rPh sb="86" eb="88">
      <t>ケイジョウ</t>
    </rPh>
    <rPh sb="88" eb="90">
      <t>ジョウキョウ</t>
    </rPh>
    <rPh sb="91" eb="93">
      <t>セイサ</t>
    </rPh>
    <rPh sb="93" eb="95">
      <t>ギンミ</t>
    </rPh>
    <rPh sb="102" eb="104">
      <t>ジュンジ</t>
    </rPh>
    <rPh sb="104" eb="106">
      <t>コウシン</t>
    </rPh>
    <rPh sb="107" eb="108">
      <t>ハカ</t>
    </rPh>
    <phoneticPr fontId="4"/>
  </si>
  <si>
    <t xml:space="preserve">・令和４年７月分から水道使用料金の改定を
　行いました。
　今後も、水道の安定供給を維持するため経営の
　健全化、効率性をより一層高めます。
　さらに自然災害に対する施設の耐震化を順次
　計画を立てて実施し、将来を見据えた経営を
　展開していきます。
</t>
    <rPh sb="1" eb="3">
      <t>レイワ</t>
    </rPh>
    <rPh sb="4" eb="5">
      <t>ネン</t>
    </rPh>
    <rPh sb="6" eb="8">
      <t>ツキブン</t>
    </rPh>
    <rPh sb="10" eb="12">
      <t>スイドウ</t>
    </rPh>
    <rPh sb="12" eb="14">
      <t>シヨウ</t>
    </rPh>
    <rPh sb="14" eb="16">
      <t>リョウキン</t>
    </rPh>
    <rPh sb="17" eb="19">
      <t>カイテイ</t>
    </rPh>
    <rPh sb="22" eb="23">
      <t>オコナ</t>
    </rPh>
    <rPh sb="30" eb="32">
      <t>コンゴ</t>
    </rPh>
    <rPh sb="34" eb="36">
      <t>スイドウ</t>
    </rPh>
    <rPh sb="37" eb="39">
      <t>アンテイ</t>
    </rPh>
    <rPh sb="39" eb="41">
      <t>キョウキュウ</t>
    </rPh>
    <rPh sb="42" eb="44">
      <t>イジ</t>
    </rPh>
    <rPh sb="48" eb="50">
      <t>ケイエイ</t>
    </rPh>
    <rPh sb="53" eb="56">
      <t>ケンゼンカ</t>
    </rPh>
    <rPh sb="63" eb="65">
      <t>イッソウ</t>
    </rPh>
    <rPh sb="65" eb="66">
      <t>タカ</t>
    </rPh>
    <rPh sb="75" eb="77">
      <t>シゼン</t>
    </rPh>
    <rPh sb="77" eb="79">
      <t>サイガイ</t>
    </rPh>
    <rPh sb="80" eb="81">
      <t>タイ</t>
    </rPh>
    <rPh sb="83" eb="85">
      <t>シセツ</t>
    </rPh>
    <rPh sb="86" eb="89">
      <t>タイシンカ</t>
    </rPh>
    <rPh sb="90" eb="92">
      <t>ジュンジ</t>
    </rPh>
    <rPh sb="94" eb="96">
      <t>ケイカク</t>
    </rPh>
    <rPh sb="97" eb="98">
      <t>タ</t>
    </rPh>
    <rPh sb="100" eb="102">
      <t>ジッシ</t>
    </rPh>
    <rPh sb="104" eb="106">
      <t>ショウライ</t>
    </rPh>
    <rPh sb="107" eb="108">
      <t>ミ</t>
    </rPh>
    <rPh sb="111" eb="113">
      <t>ケイエイ</t>
    </rPh>
    <rPh sb="116" eb="118">
      <t>テンカイ</t>
    </rPh>
    <phoneticPr fontId="4"/>
  </si>
  <si>
    <t>・今年度に料金の改定を行い、経常収支比率
　が100％を超え、単年度の収支が黒字になり
　ました。
・配水池の更新工事のため企業債残高対給水
　収益比率が増加しました。
・料金回収率の高い数値を維持し、
　かつ給水原価を抑えないといけない。
　</t>
    <rPh sb="1" eb="2">
      <t>イマ</t>
    </rPh>
    <rPh sb="2" eb="4">
      <t>ネンド</t>
    </rPh>
    <rPh sb="5" eb="7">
      <t>リョウキン</t>
    </rPh>
    <rPh sb="8" eb="10">
      <t>カイテイ</t>
    </rPh>
    <rPh sb="11" eb="12">
      <t>オコナ</t>
    </rPh>
    <rPh sb="14" eb="16">
      <t>ケイジョウ</t>
    </rPh>
    <rPh sb="16" eb="18">
      <t>シュウシ</t>
    </rPh>
    <rPh sb="18" eb="20">
      <t>ヒリツ</t>
    </rPh>
    <rPh sb="28" eb="29">
      <t>コ</t>
    </rPh>
    <rPh sb="31" eb="34">
      <t>タンネンド</t>
    </rPh>
    <rPh sb="35" eb="37">
      <t>シュウシ</t>
    </rPh>
    <rPh sb="38" eb="39">
      <t>クロ</t>
    </rPh>
    <rPh sb="51" eb="54">
      <t>ハイスイチ</t>
    </rPh>
    <rPh sb="55" eb="59">
      <t>コウシンコウジ</t>
    </rPh>
    <rPh sb="62" eb="65">
      <t>キギョウサイ</t>
    </rPh>
    <rPh sb="65" eb="67">
      <t>ザンダカ</t>
    </rPh>
    <rPh sb="67" eb="68">
      <t>タイ</t>
    </rPh>
    <rPh sb="68" eb="70">
      <t>キュウスイ</t>
    </rPh>
    <rPh sb="72" eb="74">
      <t>シュウエキ</t>
    </rPh>
    <rPh sb="74" eb="76">
      <t>ヒリツ</t>
    </rPh>
    <rPh sb="77" eb="79">
      <t>ゾウカ</t>
    </rPh>
    <rPh sb="86" eb="88">
      <t>リョウキン</t>
    </rPh>
    <rPh sb="88" eb="91">
      <t>カイシュウリツ</t>
    </rPh>
    <rPh sb="92" eb="93">
      <t>タカ</t>
    </rPh>
    <rPh sb="94" eb="96">
      <t>スウチ</t>
    </rPh>
    <rPh sb="97" eb="99">
      <t>イジ</t>
    </rPh>
    <rPh sb="105" eb="109">
      <t>キュウスイゲンカ</t>
    </rPh>
    <rPh sb="110" eb="111">
      <t>オサ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</si>
</sst>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0.06</c:v>
                </c:pt>
                <c:pt idx="1">
                  <c:v>0</c:v>
                </c:pt>
                <c:pt idx="2" formatCode="#,##0.00;&quot;△&quot;#,##0.00;&quot;-&quot;">
                  <c:v>0.34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D-4EA4-A3A5-BD82E18B0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0.43</c:v>
                </c:pt>
                <c:pt idx="2">
                  <c:v>1.1499999999999999</c:v>
                </c:pt>
                <c:pt idx="3">
                  <c:v>0.28999999999999998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D-4EA4-A3A5-BD82E18B0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101.28</c:v>
                </c:pt>
                <c:pt idx="1">
                  <c:v>101.95</c:v>
                </c:pt>
                <c:pt idx="2">
                  <c:v>100</c:v>
                </c:pt>
                <c:pt idx="3">
                  <c:v>97.45</c:v>
                </c:pt>
                <c:pt idx="4">
                  <c:v>100.6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3-42AA-8522-5A72019B1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109.77</c:v>
                </c:pt>
                <c:pt idx="1">
                  <c:v>105.45</c:v>
                </c:pt>
                <c:pt idx="2">
                  <c:v>103.82</c:v>
                </c:pt>
                <c:pt idx="3">
                  <c:v>105.75</c:v>
                </c:pt>
                <c:pt idx="4">
                  <c:v>105.52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3-42AA-8522-5A72019B1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55.9</c:v>
                </c:pt>
                <c:pt idx="1">
                  <c:v>58.05</c:v>
                </c:pt>
                <c:pt idx="2">
                  <c:v>59.88</c:v>
                </c:pt>
                <c:pt idx="3">
                  <c:v>61.9</c:v>
                </c:pt>
                <c:pt idx="4">
                  <c:v>53.73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D-4EAB-8563-F65D8EC5B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46.28</c:v>
                </c:pt>
                <c:pt idx="1">
                  <c:v>49.34</c:v>
                </c:pt>
                <c:pt idx="2">
                  <c:v>39.409999999999997</c:v>
                </c:pt>
                <c:pt idx="3">
                  <c:v>41.18</c:v>
                </c:pt>
                <c:pt idx="4">
                  <c:v>42.98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D-4EAB-8563-F65D8EC5B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8-404B-BDD8-70780807D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18.03</c:v>
                </c:pt>
                <c:pt idx="1">
                  <c:v>22.75</c:v>
                </c:pt>
                <c:pt idx="2">
                  <c:v>20.97</c:v>
                </c:pt>
                <c:pt idx="3">
                  <c:v>21.65</c:v>
                </c:pt>
                <c:pt idx="4">
                  <c:v>23.24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8-404B-BDD8-70780807D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A-4E21-8A7D-9E637E9C9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4.96</c:v>
                </c:pt>
                <c:pt idx="1">
                  <c:v>29.38</c:v>
                </c:pt>
                <c:pt idx="2">
                  <c:v>31.54</c:v>
                </c:pt>
                <c:pt idx="3">
                  <c:v>31.15</c:v>
                </c:pt>
                <c:pt idx="4">
                  <c:v>30.01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FA-4E21-8A7D-9E637E9C9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599.94000000000005</c:v>
                </c:pt>
                <c:pt idx="1">
                  <c:v>716.38</c:v>
                </c:pt>
                <c:pt idx="2">
                  <c:v>734.02</c:v>
                </c:pt>
                <c:pt idx="3">
                  <c:v>640.34</c:v>
                </c:pt>
                <c:pt idx="4">
                  <c:v>717.32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B-4CC2-9217-4655A94C8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563.05999999999995</c:v>
                </c:pt>
                <c:pt idx="1">
                  <c:v>413.82</c:v>
                </c:pt>
                <c:pt idx="2">
                  <c:v>302.22000000000003</c:v>
                </c:pt>
                <c:pt idx="3">
                  <c:v>263.45</c:v>
                </c:pt>
                <c:pt idx="4">
                  <c:v>249.43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B-4CC2-9217-4655A94C8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590.05999999999995</c:v>
                </c:pt>
                <c:pt idx="1">
                  <c:v>547.48</c:v>
                </c:pt>
                <c:pt idx="2">
                  <c:v>526.41</c:v>
                </c:pt>
                <c:pt idx="3">
                  <c:v>553.1</c:v>
                </c:pt>
                <c:pt idx="4">
                  <c:v>770.38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4-4274-AA34-34A02A72B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651.9</c:v>
                </c:pt>
                <c:pt idx="1">
                  <c:v>698.55</c:v>
                </c:pt>
                <c:pt idx="2">
                  <c:v>970.36</c:v>
                </c:pt>
                <c:pt idx="3">
                  <c:v>940.22</c:v>
                </c:pt>
                <c:pt idx="4">
                  <c:v>922.05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4-4274-AA34-34A02A72B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95.4</c:v>
                </c:pt>
                <c:pt idx="1">
                  <c:v>96.43</c:v>
                </c:pt>
                <c:pt idx="2">
                  <c:v>93.23</c:v>
                </c:pt>
                <c:pt idx="3">
                  <c:v>90.95</c:v>
                </c:pt>
                <c:pt idx="4">
                  <c:v>97.93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8-4007-BB38-F3EBF5621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75.28</c:v>
                </c:pt>
                <c:pt idx="1">
                  <c:v>73.7</c:v>
                </c:pt>
                <c:pt idx="2">
                  <c:v>64.52</c:v>
                </c:pt>
                <c:pt idx="3">
                  <c:v>66.8</c:v>
                </c:pt>
                <c:pt idx="4">
                  <c:v>64.39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8-4007-BB38-F3EBF5621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181.27</c:v>
                </c:pt>
                <c:pt idx="1">
                  <c:v>180.1</c:v>
                </c:pt>
                <c:pt idx="2">
                  <c:v>185.55</c:v>
                </c:pt>
                <c:pt idx="3">
                  <c:v>190.79</c:v>
                </c:pt>
                <c:pt idx="4">
                  <c:v>207.15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7-47D5-B761-876B983CC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255.35</c:v>
                </c:pt>
                <c:pt idx="1">
                  <c:v>261.02</c:v>
                </c:pt>
                <c:pt idx="2">
                  <c:v>270.68</c:v>
                </c:pt>
                <c:pt idx="3">
                  <c:v>268.88</c:v>
                </c:pt>
                <c:pt idx="4">
                  <c:v>258.89999999999998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7-47D5-B761-876B983CC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60.14</c:v>
                </c:pt>
                <c:pt idx="1">
                  <c:v>59.2</c:v>
                </c:pt>
                <c:pt idx="2">
                  <c:v>58.73</c:v>
                </c:pt>
                <c:pt idx="3">
                  <c:v>56.24</c:v>
                </c:pt>
                <c:pt idx="4">
                  <c:v>54.27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0-420F-900A-C7EF88635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45.73</c:v>
                </c:pt>
                <c:pt idx="1">
                  <c:v>49.01</c:v>
                </c:pt>
                <c:pt idx="2">
                  <c:v>48.86</c:v>
                </c:pt>
                <c:pt idx="3">
                  <c:v>49</c:v>
                </c:pt>
                <c:pt idx="4">
                  <c:v>50.07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0-420F-900A-C7EF88635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90.3</c:v>
                </c:pt>
                <c:pt idx="1">
                  <c:v>90.2</c:v>
                </c:pt>
                <c:pt idx="2">
                  <c:v>90.2</c:v>
                </c:pt>
                <c:pt idx="3">
                  <c:v>90.1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1-484E-8CBA-21EDD8D7D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80.25</c:v>
                </c:pt>
                <c:pt idx="1">
                  <c:v>76.569999999999993</c:v>
                </c:pt>
                <c:pt idx="2">
                  <c:v>76.48</c:v>
                </c:pt>
                <c:pt idx="3">
                  <c:v>75.64</c:v>
                </c:pt>
                <c:pt idx="4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1-484E-8CBA-21EDD8D7D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【1,090.93】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55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徳島県　牟岐町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簡易水道事業</v>
      </c>
      <c r="Q8" s="75"/>
      <c r="R8" s="75"/>
      <c r="S8" s="75"/>
      <c r="T8" s="75"/>
      <c r="U8" s="75"/>
      <c r="V8" s="75"/>
      <c r="W8" s="75" t="str">
        <f>データ!$L$6</f>
        <v>C3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3693</v>
      </c>
      <c r="AM8" s="66"/>
      <c r="AN8" s="66"/>
      <c r="AO8" s="66"/>
      <c r="AP8" s="66"/>
      <c r="AQ8" s="66"/>
      <c r="AR8" s="66"/>
      <c r="AS8" s="66"/>
      <c r="AT8" s="37">
        <f>データ!$S$6</f>
        <v>56.62</v>
      </c>
      <c r="AU8" s="38"/>
      <c r="AV8" s="38"/>
      <c r="AW8" s="38"/>
      <c r="AX8" s="38"/>
      <c r="AY8" s="38"/>
      <c r="AZ8" s="38"/>
      <c r="BA8" s="38"/>
      <c r="BB8" s="55">
        <f>データ!$T$6</f>
        <v>65.22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61.86</v>
      </c>
      <c r="J10" s="38"/>
      <c r="K10" s="38"/>
      <c r="L10" s="38"/>
      <c r="M10" s="38"/>
      <c r="N10" s="38"/>
      <c r="O10" s="65"/>
      <c r="P10" s="55">
        <f>データ!$P$6</f>
        <v>94.35</v>
      </c>
      <c r="Q10" s="55"/>
      <c r="R10" s="55"/>
      <c r="S10" s="55"/>
      <c r="T10" s="55"/>
      <c r="U10" s="55"/>
      <c r="V10" s="55"/>
      <c r="W10" s="66">
        <f>データ!$Q$6</f>
        <v>3640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3443</v>
      </c>
      <c r="AM10" s="66"/>
      <c r="AN10" s="66"/>
      <c r="AO10" s="66"/>
      <c r="AP10" s="66"/>
      <c r="AQ10" s="66"/>
      <c r="AR10" s="66"/>
      <c r="AS10" s="66"/>
      <c r="AT10" s="37">
        <f>データ!$V$6</f>
        <v>16.75</v>
      </c>
      <c r="AU10" s="38"/>
      <c r="AV10" s="38"/>
      <c r="AW10" s="38"/>
      <c r="AX10" s="38"/>
      <c r="AY10" s="38"/>
      <c r="AZ10" s="38"/>
      <c r="BA10" s="38"/>
      <c r="BB10" s="55">
        <f>データ!$W$6</f>
        <v>205.55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111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109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110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【104.96】</v>
      </c>
      <c r="F85" s="13" t="str">
        <f>データ!AS6</f>
        <v>【30.67】</v>
      </c>
      <c r="G85" s="13" t="str">
        <f>データ!BD6</f>
        <v>【195.24】</v>
      </c>
      <c r="H85" s="13" t="str">
        <f>データ!BO6</f>
        <v>【1,090.93】</v>
      </c>
      <c r="I85" s="13" t="str">
        <f>データ!BZ6</f>
        <v>【58.61】</v>
      </c>
      <c r="J85" s="13" t="str">
        <f>データ!CK6</f>
        <v>【274.97】</v>
      </c>
      <c r="K85" s="13" t="str">
        <f>データ!CV6</f>
        <v>【52.36】</v>
      </c>
      <c r="L85" s="13" t="str">
        <f>データ!DG6</f>
        <v>【73.88】</v>
      </c>
      <c r="M85" s="13" t="str">
        <f>データ!DR6</f>
        <v>【39.30】</v>
      </c>
      <c r="N85" s="13" t="str">
        <f>データ!EC6</f>
        <v>【18.76】</v>
      </c>
      <c r="O85" s="13" t="str">
        <f>データ!EN6</f>
        <v>【0.65】</v>
      </c>
    </row>
  </sheetData>
  <sheetProtection algorithmName="SHA-512" hashValue="28ew9i+GQg5FyB7l1fBpoSdDjGVgzlOhlLnlng2M9PQEFeNqWm1zr+XpAYBzb5vCbNRrm3Tm3OT758IXmNhC4Q==" saltValue="48xsJb2g37bK1TmH0Q0fq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27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52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53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54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55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56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57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58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59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60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61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62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63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64</v>
      </c>
      <c r="B5" s="18"/>
      <c r="C5" s="18"/>
      <c r="D5" s="18"/>
      <c r="E5" s="18"/>
      <c r="F5" s="18"/>
      <c r="G5" s="18"/>
      <c r="H5" s="19" t="s">
        <v>65</v>
      </c>
      <c r="I5" s="19" t="s">
        <v>66</v>
      </c>
      <c r="J5" s="19" t="s">
        <v>67</v>
      </c>
      <c r="K5" s="19" t="s">
        <v>68</v>
      </c>
      <c r="L5" s="19" t="s">
        <v>69</v>
      </c>
      <c r="M5" s="19" t="s">
        <v>5</v>
      </c>
      <c r="N5" s="19" t="s">
        <v>70</v>
      </c>
      <c r="O5" s="19" t="s">
        <v>71</v>
      </c>
      <c r="P5" s="19" t="s">
        <v>72</v>
      </c>
      <c r="Q5" s="19" t="s">
        <v>73</v>
      </c>
      <c r="R5" s="19" t="s">
        <v>74</v>
      </c>
      <c r="S5" s="19" t="s">
        <v>75</v>
      </c>
      <c r="T5" s="19" t="s">
        <v>76</v>
      </c>
      <c r="U5" s="19" t="s">
        <v>77</v>
      </c>
      <c r="V5" s="19" t="s">
        <v>78</v>
      </c>
      <c r="W5" s="19" t="s">
        <v>79</v>
      </c>
      <c r="X5" s="19" t="s">
        <v>80</v>
      </c>
      <c r="Y5" s="19" t="s">
        <v>81</v>
      </c>
      <c r="Z5" s="19" t="s">
        <v>82</v>
      </c>
      <c r="AA5" s="19" t="s">
        <v>83</v>
      </c>
      <c r="AB5" s="19" t="s">
        <v>84</v>
      </c>
      <c r="AC5" s="19" t="s">
        <v>85</v>
      </c>
      <c r="AD5" s="19" t="s">
        <v>86</v>
      </c>
      <c r="AE5" s="19" t="s">
        <v>87</v>
      </c>
      <c r="AF5" s="19" t="s">
        <v>88</v>
      </c>
      <c r="AG5" s="19" t="s">
        <v>89</v>
      </c>
      <c r="AH5" s="19" t="s">
        <v>29</v>
      </c>
      <c r="AI5" s="19" t="s">
        <v>80</v>
      </c>
      <c r="AJ5" s="19" t="s">
        <v>81</v>
      </c>
      <c r="AK5" s="19" t="s">
        <v>82</v>
      </c>
      <c r="AL5" s="19" t="s">
        <v>83</v>
      </c>
      <c r="AM5" s="19" t="s">
        <v>84</v>
      </c>
      <c r="AN5" s="19" t="s">
        <v>85</v>
      </c>
      <c r="AO5" s="19" t="s">
        <v>86</v>
      </c>
      <c r="AP5" s="19" t="s">
        <v>87</v>
      </c>
      <c r="AQ5" s="19" t="s">
        <v>88</v>
      </c>
      <c r="AR5" s="19" t="s">
        <v>89</v>
      </c>
      <c r="AS5" s="19" t="s">
        <v>90</v>
      </c>
      <c r="AT5" s="19" t="s">
        <v>80</v>
      </c>
      <c r="AU5" s="19" t="s">
        <v>81</v>
      </c>
      <c r="AV5" s="19" t="s">
        <v>82</v>
      </c>
      <c r="AW5" s="19" t="s">
        <v>83</v>
      </c>
      <c r="AX5" s="19" t="s">
        <v>84</v>
      </c>
      <c r="AY5" s="19" t="s">
        <v>85</v>
      </c>
      <c r="AZ5" s="19" t="s">
        <v>86</v>
      </c>
      <c r="BA5" s="19" t="s">
        <v>87</v>
      </c>
      <c r="BB5" s="19" t="s">
        <v>88</v>
      </c>
      <c r="BC5" s="19" t="s">
        <v>89</v>
      </c>
      <c r="BD5" s="19" t="s">
        <v>90</v>
      </c>
      <c r="BE5" s="19" t="s">
        <v>80</v>
      </c>
      <c r="BF5" s="19" t="s">
        <v>81</v>
      </c>
      <c r="BG5" s="19" t="s">
        <v>82</v>
      </c>
      <c r="BH5" s="19" t="s">
        <v>83</v>
      </c>
      <c r="BI5" s="19" t="s">
        <v>84</v>
      </c>
      <c r="BJ5" s="19" t="s">
        <v>85</v>
      </c>
      <c r="BK5" s="19" t="s">
        <v>86</v>
      </c>
      <c r="BL5" s="19" t="s">
        <v>87</v>
      </c>
      <c r="BM5" s="19" t="s">
        <v>88</v>
      </c>
      <c r="BN5" s="19" t="s">
        <v>89</v>
      </c>
      <c r="BO5" s="19" t="s">
        <v>90</v>
      </c>
      <c r="BP5" s="19" t="s">
        <v>80</v>
      </c>
      <c r="BQ5" s="19" t="s">
        <v>81</v>
      </c>
      <c r="BR5" s="19" t="s">
        <v>82</v>
      </c>
      <c r="BS5" s="19" t="s">
        <v>83</v>
      </c>
      <c r="BT5" s="19" t="s">
        <v>84</v>
      </c>
      <c r="BU5" s="19" t="s">
        <v>85</v>
      </c>
      <c r="BV5" s="19" t="s">
        <v>86</v>
      </c>
      <c r="BW5" s="19" t="s">
        <v>87</v>
      </c>
      <c r="BX5" s="19" t="s">
        <v>88</v>
      </c>
      <c r="BY5" s="19" t="s">
        <v>89</v>
      </c>
      <c r="BZ5" s="19" t="s">
        <v>90</v>
      </c>
      <c r="CA5" s="19" t="s">
        <v>80</v>
      </c>
      <c r="CB5" s="19" t="s">
        <v>81</v>
      </c>
      <c r="CC5" s="19" t="s">
        <v>82</v>
      </c>
      <c r="CD5" s="19" t="s">
        <v>83</v>
      </c>
      <c r="CE5" s="19" t="s">
        <v>84</v>
      </c>
      <c r="CF5" s="19" t="s">
        <v>85</v>
      </c>
      <c r="CG5" s="19" t="s">
        <v>86</v>
      </c>
      <c r="CH5" s="19" t="s">
        <v>87</v>
      </c>
      <c r="CI5" s="19" t="s">
        <v>88</v>
      </c>
      <c r="CJ5" s="19" t="s">
        <v>89</v>
      </c>
      <c r="CK5" s="19" t="s">
        <v>90</v>
      </c>
      <c r="CL5" s="19" t="s">
        <v>80</v>
      </c>
      <c r="CM5" s="19" t="s">
        <v>81</v>
      </c>
      <c r="CN5" s="19" t="s">
        <v>82</v>
      </c>
      <c r="CO5" s="19" t="s">
        <v>83</v>
      </c>
      <c r="CP5" s="19" t="s">
        <v>84</v>
      </c>
      <c r="CQ5" s="19" t="s">
        <v>85</v>
      </c>
      <c r="CR5" s="19" t="s">
        <v>86</v>
      </c>
      <c r="CS5" s="19" t="s">
        <v>87</v>
      </c>
      <c r="CT5" s="19" t="s">
        <v>88</v>
      </c>
      <c r="CU5" s="19" t="s">
        <v>89</v>
      </c>
      <c r="CV5" s="19" t="s">
        <v>90</v>
      </c>
      <c r="CW5" s="19" t="s">
        <v>80</v>
      </c>
      <c r="CX5" s="19" t="s">
        <v>81</v>
      </c>
      <c r="CY5" s="19" t="s">
        <v>82</v>
      </c>
      <c r="CZ5" s="19" t="s">
        <v>83</v>
      </c>
      <c r="DA5" s="19" t="s">
        <v>84</v>
      </c>
      <c r="DB5" s="19" t="s">
        <v>85</v>
      </c>
      <c r="DC5" s="19" t="s">
        <v>86</v>
      </c>
      <c r="DD5" s="19" t="s">
        <v>87</v>
      </c>
      <c r="DE5" s="19" t="s">
        <v>88</v>
      </c>
      <c r="DF5" s="19" t="s">
        <v>89</v>
      </c>
      <c r="DG5" s="19" t="s">
        <v>90</v>
      </c>
      <c r="DH5" s="19" t="s">
        <v>80</v>
      </c>
      <c r="DI5" s="19" t="s">
        <v>81</v>
      </c>
      <c r="DJ5" s="19" t="s">
        <v>82</v>
      </c>
      <c r="DK5" s="19" t="s">
        <v>83</v>
      </c>
      <c r="DL5" s="19" t="s">
        <v>84</v>
      </c>
      <c r="DM5" s="19" t="s">
        <v>85</v>
      </c>
      <c r="DN5" s="19" t="s">
        <v>86</v>
      </c>
      <c r="DO5" s="19" t="s">
        <v>87</v>
      </c>
      <c r="DP5" s="19" t="s">
        <v>88</v>
      </c>
      <c r="DQ5" s="19" t="s">
        <v>89</v>
      </c>
      <c r="DR5" s="19" t="s">
        <v>90</v>
      </c>
      <c r="DS5" s="19" t="s">
        <v>80</v>
      </c>
      <c r="DT5" s="19" t="s">
        <v>81</v>
      </c>
      <c r="DU5" s="19" t="s">
        <v>82</v>
      </c>
      <c r="DV5" s="19" t="s">
        <v>83</v>
      </c>
      <c r="DW5" s="19" t="s">
        <v>84</v>
      </c>
      <c r="DX5" s="19" t="s">
        <v>85</v>
      </c>
      <c r="DY5" s="19" t="s">
        <v>86</v>
      </c>
      <c r="DZ5" s="19" t="s">
        <v>87</v>
      </c>
      <c r="EA5" s="19" t="s">
        <v>88</v>
      </c>
      <c r="EB5" s="19" t="s">
        <v>89</v>
      </c>
      <c r="EC5" s="19" t="s">
        <v>90</v>
      </c>
      <c r="ED5" s="19" t="s">
        <v>80</v>
      </c>
      <c r="EE5" s="19" t="s">
        <v>81</v>
      </c>
      <c r="EF5" s="19" t="s">
        <v>82</v>
      </c>
      <c r="EG5" s="19" t="s">
        <v>83</v>
      </c>
      <c r="EH5" s="19" t="s">
        <v>84</v>
      </c>
      <c r="EI5" s="19" t="s">
        <v>85</v>
      </c>
      <c r="EJ5" s="19" t="s">
        <v>86</v>
      </c>
      <c r="EK5" s="19" t="s">
        <v>87</v>
      </c>
      <c r="EL5" s="19" t="s">
        <v>88</v>
      </c>
      <c r="EM5" s="19" t="s">
        <v>89</v>
      </c>
      <c r="EN5" s="19" t="s">
        <v>90</v>
      </c>
    </row>
    <row r="6" spans="1:144" s="23" customFormat="1" x14ac:dyDescent="0.15">
      <c r="A6" s="15" t="s">
        <v>91</v>
      </c>
      <c r="B6" s="20">
        <f>B7</f>
        <v>2022</v>
      </c>
      <c r="C6" s="20">
        <f t="shared" ref="C6:W6" si="3">C7</f>
        <v>363839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5</v>
      </c>
      <c r="H6" s="20" t="str">
        <f t="shared" si="3"/>
        <v>徳島県　牟岐町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C3</v>
      </c>
      <c r="M6" s="20" t="str">
        <f t="shared" si="3"/>
        <v>非設置</v>
      </c>
      <c r="N6" s="21" t="str">
        <f t="shared" si="3"/>
        <v>-</v>
      </c>
      <c r="O6" s="21">
        <f t="shared" si="3"/>
        <v>61.86</v>
      </c>
      <c r="P6" s="21">
        <f t="shared" si="3"/>
        <v>94.35</v>
      </c>
      <c r="Q6" s="21">
        <f t="shared" si="3"/>
        <v>3640</v>
      </c>
      <c r="R6" s="21">
        <f t="shared" si="3"/>
        <v>3693</v>
      </c>
      <c r="S6" s="21">
        <f t="shared" si="3"/>
        <v>56.62</v>
      </c>
      <c r="T6" s="21">
        <f t="shared" si="3"/>
        <v>65.22</v>
      </c>
      <c r="U6" s="21">
        <f t="shared" si="3"/>
        <v>3443</v>
      </c>
      <c r="V6" s="21">
        <f t="shared" si="3"/>
        <v>16.75</v>
      </c>
      <c r="W6" s="21">
        <f t="shared" si="3"/>
        <v>205.55</v>
      </c>
      <c r="X6" s="22">
        <f>IF(X7="",NA(),X7)</f>
        <v>101.28</v>
      </c>
      <c r="Y6" s="22">
        <f t="shared" ref="Y6:AG6" si="4">IF(Y7="",NA(),Y7)</f>
        <v>101.95</v>
      </c>
      <c r="Z6" s="22">
        <f t="shared" si="4"/>
        <v>100</v>
      </c>
      <c r="AA6" s="22">
        <f t="shared" si="4"/>
        <v>97.45</v>
      </c>
      <c r="AB6" s="22">
        <f t="shared" si="4"/>
        <v>100.6</v>
      </c>
      <c r="AC6" s="22">
        <f t="shared" si="4"/>
        <v>109.77</v>
      </c>
      <c r="AD6" s="22">
        <f t="shared" si="4"/>
        <v>105.45</v>
      </c>
      <c r="AE6" s="22">
        <f t="shared" si="4"/>
        <v>103.82</v>
      </c>
      <c r="AF6" s="22">
        <f t="shared" si="4"/>
        <v>105.75</v>
      </c>
      <c r="AG6" s="22">
        <f t="shared" si="4"/>
        <v>105.52</v>
      </c>
      <c r="AH6" s="21" t="str">
        <f>IF(AH7="","",IF(AH7="-","【-】","【"&amp;SUBSTITUTE(TEXT(AH7,"#,##0.00"),"-","△")&amp;"】"))</f>
        <v>【104.96】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4.96</v>
      </c>
      <c r="AO6" s="22">
        <f t="shared" si="5"/>
        <v>29.38</v>
      </c>
      <c r="AP6" s="22">
        <f t="shared" si="5"/>
        <v>31.54</v>
      </c>
      <c r="AQ6" s="22">
        <f t="shared" si="5"/>
        <v>31.15</v>
      </c>
      <c r="AR6" s="22">
        <f t="shared" si="5"/>
        <v>30.01</v>
      </c>
      <c r="AS6" s="21" t="str">
        <f>IF(AS7="","",IF(AS7="-","【-】","【"&amp;SUBSTITUTE(TEXT(AS7,"#,##0.00"),"-","△")&amp;"】"))</f>
        <v>【30.67】</v>
      </c>
      <c r="AT6" s="22">
        <f>IF(AT7="",NA(),AT7)</f>
        <v>599.94000000000005</v>
      </c>
      <c r="AU6" s="22">
        <f t="shared" ref="AU6:BC6" si="6">IF(AU7="",NA(),AU7)</f>
        <v>716.38</v>
      </c>
      <c r="AV6" s="22">
        <f t="shared" si="6"/>
        <v>734.02</v>
      </c>
      <c r="AW6" s="22">
        <f t="shared" si="6"/>
        <v>640.34</v>
      </c>
      <c r="AX6" s="22">
        <f t="shared" si="6"/>
        <v>717.32</v>
      </c>
      <c r="AY6" s="22">
        <f t="shared" si="6"/>
        <v>563.05999999999995</v>
      </c>
      <c r="AZ6" s="22">
        <f t="shared" si="6"/>
        <v>413.82</v>
      </c>
      <c r="BA6" s="22">
        <f t="shared" si="6"/>
        <v>302.22000000000003</v>
      </c>
      <c r="BB6" s="22">
        <f t="shared" si="6"/>
        <v>263.45</v>
      </c>
      <c r="BC6" s="22">
        <f t="shared" si="6"/>
        <v>249.43</v>
      </c>
      <c r="BD6" s="21" t="str">
        <f>IF(BD7="","",IF(BD7="-","【-】","【"&amp;SUBSTITUTE(TEXT(BD7,"#,##0.00"),"-","△")&amp;"】"))</f>
        <v>【195.24】</v>
      </c>
      <c r="BE6" s="22">
        <f>IF(BE7="",NA(),BE7)</f>
        <v>590.05999999999995</v>
      </c>
      <c r="BF6" s="22">
        <f t="shared" ref="BF6:BN6" si="7">IF(BF7="",NA(),BF7)</f>
        <v>547.48</v>
      </c>
      <c r="BG6" s="22">
        <f t="shared" si="7"/>
        <v>526.41</v>
      </c>
      <c r="BH6" s="22">
        <f t="shared" si="7"/>
        <v>553.1</v>
      </c>
      <c r="BI6" s="22">
        <f t="shared" si="7"/>
        <v>770.38</v>
      </c>
      <c r="BJ6" s="22">
        <f t="shared" si="7"/>
        <v>651.9</v>
      </c>
      <c r="BK6" s="22">
        <f t="shared" si="7"/>
        <v>698.55</v>
      </c>
      <c r="BL6" s="22">
        <f t="shared" si="7"/>
        <v>970.36</v>
      </c>
      <c r="BM6" s="22">
        <f t="shared" si="7"/>
        <v>940.22</v>
      </c>
      <c r="BN6" s="22">
        <f t="shared" si="7"/>
        <v>922.05</v>
      </c>
      <c r="BO6" s="21" t="str">
        <f>IF(BO7="","",IF(BO7="-","【-】","【"&amp;SUBSTITUTE(TEXT(BO7,"#,##0.00"),"-","△")&amp;"】"))</f>
        <v>【1,090.93】</v>
      </c>
      <c r="BP6" s="22">
        <f>IF(BP7="",NA(),BP7)</f>
        <v>95.4</v>
      </c>
      <c r="BQ6" s="22">
        <f t="shared" ref="BQ6:BY6" si="8">IF(BQ7="",NA(),BQ7)</f>
        <v>96.43</v>
      </c>
      <c r="BR6" s="22">
        <f t="shared" si="8"/>
        <v>93.23</v>
      </c>
      <c r="BS6" s="22">
        <f t="shared" si="8"/>
        <v>90.95</v>
      </c>
      <c r="BT6" s="22">
        <f t="shared" si="8"/>
        <v>97.93</v>
      </c>
      <c r="BU6" s="22">
        <f t="shared" si="8"/>
        <v>75.28</v>
      </c>
      <c r="BV6" s="22">
        <f t="shared" si="8"/>
        <v>73.7</v>
      </c>
      <c r="BW6" s="22">
        <f t="shared" si="8"/>
        <v>64.52</v>
      </c>
      <c r="BX6" s="22">
        <f t="shared" si="8"/>
        <v>66.8</v>
      </c>
      <c r="BY6" s="22">
        <f t="shared" si="8"/>
        <v>64.39</v>
      </c>
      <c r="BZ6" s="21" t="str">
        <f>IF(BZ7="","",IF(BZ7="-","【-】","【"&amp;SUBSTITUTE(TEXT(BZ7,"#,##0.00"),"-","△")&amp;"】"))</f>
        <v>【58.61】</v>
      </c>
      <c r="CA6" s="22">
        <f>IF(CA7="",NA(),CA7)</f>
        <v>181.27</v>
      </c>
      <c r="CB6" s="22">
        <f t="shared" ref="CB6:CJ6" si="9">IF(CB7="",NA(),CB7)</f>
        <v>180.1</v>
      </c>
      <c r="CC6" s="22">
        <f t="shared" si="9"/>
        <v>185.55</v>
      </c>
      <c r="CD6" s="22">
        <f t="shared" si="9"/>
        <v>190.79</v>
      </c>
      <c r="CE6" s="22">
        <f t="shared" si="9"/>
        <v>207.15</v>
      </c>
      <c r="CF6" s="22">
        <f t="shared" si="9"/>
        <v>255.35</v>
      </c>
      <c r="CG6" s="22">
        <f t="shared" si="9"/>
        <v>261.02</v>
      </c>
      <c r="CH6" s="22">
        <f t="shared" si="9"/>
        <v>270.68</v>
      </c>
      <c r="CI6" s="22">
        <f t="shared" si="9"/>
        <v>268.88</v>
      </c>
      <c r="CJ6" s="22">
        <f t="shared" si="9"/>
        <v>258.89999999999998</v>
      </c>
      <c r="CK6" s="21" t="str">
        <f>IF(CK7="","",IF(CK7="-","【-】","【"&amp;SUBSTITUTE(TEXT(CK7,"#,##0.00"),"-","△")&amp;"】"))</f>
        <v>【274.97】</v>
      </c>
      <c r="CL6" s="22">
        <f>IF(CL7="",NA(),CL7)</f>
        <v>60.14</v>
      </c>
      <c r="CM6" s="22">
        <f t="shared" ref="CM6:CU6" si="10">IF(CM7="",NA(),CM7)</f>
        <v>59.2</v>
      </c>
      <c r="CN6" s="22">
        <f t="shared" si="10"/>
        <v>58.73</v>
      </c>
      <c r="CO6" s="22">
        <f t="shared" si="10"/>
        <v>56.24</v>
      </c>
      <c r="CP6" s="22">
        <f t="shared" si="10"/>
        <v>54.27</v>
      </c>
      <c r="CQ6" s="22">
        <f t="shared" si="10"/>
        <v>45.73</v>
      </c>
      <c r="CR6" s="22">
        <f t="shared" si="10"/>
        <v>49.01</v>
      </c>
      <c r="CS6" s="22">
        <f t="shared" si="10"/>
        <v>48.86</v>
      </c>
      <c r="CT6" s="22">
        <f t="shared" si="10"/>
        <v>49</v>
      </c>
      <c r="CU6" s="22">
        <f t="shared" si="10"/>
        <v>50.07</v>
      </c>
      <c r="CV6" s="21" t="str">
        <f>IF(CV7="","",IF(CV7="-","【-】","【"&amp;SUBSTITUTE(TEXT(CV7,"#,##0.00"),"-","△")&amp;"】"))</f>
        <v>【52.36】</v>
      </c>
      <c r="CW6" s="22">
        <f>IF(CW7="",NA(),CW7)</f>
        <v>90.3</v>
      </c>
      <c r="CX6" s="22">
        <f t="shared" ref="CX6:DF6" si="11">IF(CX7="",NA(),CX7)</f>
        <v>90.2</v>
      </c>
      <c r="CY6" s="22">
        <f t="shared" si="11"/>
        <v>90.2</v>
      </c>
      <c r="CZ6" s="22">
        <f t="shared" si="11"/>
        <v>90.1</v>
      </c>
      <c r="DA6" s="22">
        <f t="shared" si="11"/>
        <v>90</v>
      </c>
      <c r="DB6" s="22">
        <f t="shared" si="11"/>
        <v>80.25</v>
      </c>
      <c r="DC6" s="22">
        <f t="shared" si="11"/>
        <v>76.569999999999993</v>
      </c>
      <c r="DD6" s="22">
        <f t="shared" si="11"/>
        <v>76.48</v>
      </c>
      <c r="DE6" s="22">
        <f t="shared" si="11"/>
        <v>75.64</v>
      </c>
      <c r="DF6" s="22">
        <f t="shared" si="11"/>
        <v>75.7</v>
      </c>
      <c r="DG6" s="21" t="str">
        <f>IF(DG7="","",IF(DG7="-","【-】","【"&amp;SUBSTITUTE(TEXT(DG7,"#,##0.00"),"-","△")&amp;"】"))</f>
        <v>【73.88】</v>
      </c>
      <c r="DH6" s="22">
        <f>IF(DH7="",NA(),DH7)</f>
        <v>55.9</v>
      </c>
      <c r="DI6" s="22">
        <f t="shared" ref="DI6:DQ6" si="12">IF(DI7="",NA(),DI7)</f>
        <v>58.05</v>
      </c>
      <c r="DJ6" s="22">
        <f t="shared" si="12"/>
        <v>59.88</v>
      </c>
      <c r="DK6" s="22">
        <f t="shared" si="12"/>
        <v>61.9</v>
      </c>
      <c r="DL6" s="22">
        <f t="shared" si="12"/>
        <v>53.73</v>
      </c>
      <c r="DM6" s="22">
        <f t="shared" si="12"/>
        <v>46.28</v>
      </c>
      <c r="DN6" s="22">
        <f t="shared" si="12"/>
        <v>49.34</v>
      </c>
      <c r="DO6" s="22">
        <f t="shared" si="12"/>
        <v>39.409999999999997</v>
      </c>
      <c r="DP6" s="22">
        <f t="shared" si="12"/>
        <v>41.18</v>
      </c>
      <c r="DQ6" s="22">
        <f t="shared" si="12"/>
        <v>42.98</v>
      </c>
      <c r="DR6" s="21" t="str">
        <f>IF(DR7="","",IF(DR7="-","【-】","【"&amp;SUBSTITUTE(TEXT(DR7,"#,##0.00"),"-","△")&amp;"】"))</f>
        <v>【39.30】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>
        <f t="shared" si="13"/>
        <v>18.03</v>
      </c>
      <c r="DY6" s="22">
        <f t="shared" si="13"/>
        <v>22.75</v>
      </c>
      <c r="DZ6" s="22">
        <f t="shared" si="13"/>
        <v>20.97</v>
      </c>
      <c r="EA6" s="22">
        <f t="shared" si="13"/>
        <v>21.65</v>
      </c>
      <c r="EB6" s="22">
        <f t="shared" si="13"/>
        <v>23.24</v>
      </c>
      <c r="EC6" s="21" t="str">
        <f>IF(EC7="","",IF(EC7="-","【-】","【"&amp;SUBSTITUTE(TEXT(EC7,"#,##0.00"),"-","△")&amp;"】"))</f>
        <v>【18.76】</v>
      </c>
      <c r="ED6" s="22">
        <f>IF(ED7="",NA(),ED7)</f>
        <v>0.06</v>
      </c>
      <c r="EE6" s="21">
        <f t="shared" ref="EE6:EM6" si="14">IF(EE7="",NA(),EE7)</f>
        <v>0</v>
      </c>
      <c r="EF6" s="22">
        <f t="shared" si="14"/>
        <v>0.34</v>
      </c>
      <c r="EG6" s="21">
        <f t="shared" si="14"/>
        <v>0</v>
      </c>
      <c r="EH6" s="21">
        <f t="shared" si="14"/>
        <v>0</v>
      </c>
      <c r="EI6" s="22">
        <f t="shared" si="14"/>
        <v>0.46</v>
      </c>
      <c r="EJ6" s="22">
        <f t="shared" si="14"/>
        <v>0.43</v>
      </c>
      <c r="EK6" s="22">
        <f t="shared" si="14"/>
        <v>1.1499999999999999</v>
      </c>
      <c r="EL6" s="22">
        <f t="shared" si="14"/>
        <v>0.28999999999999998</v>
      </c>
      <c r="EM6" s="22">
        <f t="shared" si="14"/>
        <v>0.39</v>
      </c>
      <c r="EN6" s="21" t="str">
        <f>IF(EN7="","",IF(EN7="-","【-】","【"&amp;SUBSTITUTE(TEXT(EN7,"#,##0.00"),"-","△")&amp;"】"))</f>
        <v>【0.65】</v>
      </c>
    </row>
    <row r="7" spans="1:144" s="23" customFormat="1" x14ac:dyDescent="0.15">
      <c r="A7" s="15"/>
      <c r="B7" s="24">
        <v>2022</v>
      </c>
      <c r="C7" s="24">
        <v>363839</v>
      </c>
      <c r="D7" s="24">
        <v>46</v>
      </c>
      <c r="E7" s="24">
        <v>1</v>
      </c>
      <c r="F7" s="24">
        <v>0</v>
      </c>
      <c r="G7" s="24">
        <v>5</v>
      </c>
      <c r="H7" s="24" t="s">
        <v>92</v>
      </c>
      <c r="I7" s="24" t="s">
        <v>93</v>
      </c>
      <c r="J7" s="24" t="s">
        <v>94</v>
      </c>
      <c r="K7" s="24" t="s">
        <v>95</v>
      </c>
      <c r="L7" s="24" t="s">
        <v>96</v>
      </c>
      <c r="M7" s="24" t="s">
        <v>97</v>
      </c>
      <c r="N7" s="25" t="s">
        <v>98</v>
      </c>
      <c r="O7" s="25">
        <v>61.86</v>
      </c>
      <c r="P7" s="25">
        <v>94.35</v>
      </c>
      <c r="Q7" s="25">
        <v>3640</v>
      </c>
      <c r="R7" s="25">
        <v>3693</v>
      </c>
      <c r="S7" s="25">
        <v>56.62</v>
      </c>
      <c r="T7" s="25">
        <v>65.22</v>
      </c>
      <c r="U7" s="25">
        <v>3443</v>
      </c>
      <c r="V7" s="25">
        <v>16.75</v>
      </c>
      <c r="W7" s="25">
        <v>205.55</v>
      </c>
      <c r="X7" s="25">
        <v>101.28</v>
      </c>
      <c r="Y7" s="25">
        <v>101.95</v>
      </c>
      <c r="Z7" s="25">
        <v>100</v>
      </c>
      <c r="AA7" s="25">
        <v>97.45</v>
      </c>
      <c r="AB7" s="25">
        <v>100.6</v>
      </c>
      <c r="AC7" s="25">
        <v>109.77</v>
      </c>
      <c r="AD7" s="25">
        <v>105.45</v>
      </c>
      <c r="AE7" s="25">
        <v>103.82</v>
      </c>
      <c r="AF7" s="25">
        <v>105.75</v>
      </c>
      <c r="AG7" s="25">
        <v>105.52</v>
      </c>
      <c r="AH7" s="25">
        <v>104.96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4.96</v>
      </c>
      <c r="AO7" s="25">
        <v>29.38</v>
      </c>
      <c r="AP7" s="25">
        <v>31.54</v>
      </c>
      <c r="AQ7" s="25">
        <v>31.15</v>
      </c>
      <c r="AR7" s="25">
        <v>30.01</v>
      </c>
      <c r="AS7" s="25">
        <v>30.67</v>
      </c>
      <c r="AT7" s="25">
        <v>599.94000000000005</v>
      </c>
      <c r="AU7" s="25">
        <v>716.38</v>
      </c>
      <c r="AV7" s="25">
        <v>734.02</v>
      </c>
      <c r="AW7" s="25">
        <v>640.34</v>
      </c>
      <c r="AX7" s="25">
        <v>717.32</v>
      </c>
      <c r="AY7" s="25">
        <v>563.05999999999995</v>
      </c>
      <c r="AZ7" s="25">
        <v>413.82</v>
      </c>
      <c r="BA7" s="25">
        <v>302.22000000000003</v>
      </c>
      <c r="BB7" s="25">
        <v>263.45</v>
      </c>
      <c r="BC7" s="25">
        <v>249.43</v>
      </c>
      <c r="BD7" s="25">
        <v>195.24</v>
      </c>
      <c r="BE7" s="25">
        <v>590.05999999999995</v>
      </c>
      <c r="BF7" s="25">
        <v>547.48</v>
      </c>
      <c r="BG7" s="25">
        <v>526.41</v>
      </c>
      <c r="BH7" s="25">
        <v>553.1</v>
      </c>
      <c r="BI7" s="25">
        <v>770.38</v>
      </c>
      <c r="BJ7" s="25">
        <v>651.9</v>
      </c>
      <c r="BK7" s="25">
        <v>698.55</v>
      </c>
      <c r="BL7" s="25">
        <v>970.36</v>
      </c>
      <c r="BM7" s="25">
        <v>940.22</v>
      </c>
      <c r="BN7" s="25">
        <v>922.05</v>
      </c>
      <c r="BO7" s="25">
        <v>1090.93</v>
      </c>
      <c r="BP7" s="25">
        <v>95.4</v>
      </c>
      <c r="BQ7" s="25">
        <v>96.43</v>
      </c>
      <c r="BR7" s="25">
        <v>93.23</v>
      </c>
      <c r="BS7" s="25">
        <v>90.95</v>
      </c>
      <c r="BT7" s="25">
        <v>97.93</v>
      </c>
      <c r="BU7" s="25">
        <v>75.28</v>
      </c>
      <c r="BV7" s="25">
        <v>73.7</v>
      </c>
      <c r="BW7" s="25">
        <v>64.52</v>
      </c>
      <c r="BX7" s="25">
        <v>66.8</v>
      </c>
      <c r="BY7" s="25">
        <v>64.39</v>
      </c>
      <c r="BZ7" s="25">
        <v>58.61</v>
      </c>
      <c r="CA7" s="25">
        <v>181.27</v>
      </c>
      <c r="CB7" s="25">
        <v>180.1</v>
      </c>
      <c r="CC7" s="25">
        <v>185.55</v>
      </c>
      <c r="CD7" s="25">
        <v>190.79</v>
      </c>
      <c r="CE7" s="25">
        <v>207.15</v>
      </c>
      <c r="CF7" s="25">
        <v>255.35</v>
      </c>
      <c r="CG7" s="25">
        <v>261.02</v>
      </c>
      <c r="CH7" s="25">
        <v>270.68</v>
      </c>
      <c r="CI7" s="25">
        <v>268.88</v>
      </c>
      <c r="CJ7" s="25">
        <v>258.89999999999998</v>
      </c>
      <c r="CK7" s="25">
        <v>274.97000000000003</v>
      </c>
      <c r="CL7" s="25">
        <v>60.14</v>
      </c>
      <c r="CM7" s="25">
        <v>59.2</v>
      </c>
      <c r="CN7" s="25">
        <v>58.73</v>
      </c>
      <c r="CO7" s="25">
        <v>56.24</v>
      </c>
      <c r="CP7" s="25">
        <v>54.27</v>
      </c>
      <c r="CQ7" s="25">
        <v>45.73</v>
      </c>
      <c r="CR7" s="25">
        <v>49.01</v>
      </c>
      <c r="CS7" s="25">
        <v>48.86</v>
      </c>
      <c r="CT7" s="25">
        <v>49</v>
      </c>
      <c r="CU7" s="25">
        <v>50.07</v>
      </c>
      <c r="CV7" s="25">
        <v>52.36</v>
      </c>
      <c r="CW7" s="25">
        <v>90.3</v>
      </c>
      <c r="CX7" s="25">
        <v>90.2</v>
      </c>
      <c r="CY7" s="25">
        <v>90.2</v>
      </c>
      <c r="CZ7" s="25">
        <v>90.1</v>
      </c>
      <c r="DA7" s="25">
        <v>90</v>
      </c>
      <c r="DB7" s="25">
        <v>80.25</v>
      </c>
      <c r="DC7" s="25">
        <v>76.569999999999993</v>
      </c>
      <c r="DD7" s="25">
        <v>76.48</v>
      </c>
      <c r="DE7" s="25">
        <v>75.64</v>
      </c>
      <c r="DF7" s="25">
        <v>75.7</v>
      </c>
      <c r="DG7" s="25">
        <v>73.88</v>
      </c>
      <c r="DH7" s="25">
        <v>55.9</v>
      </c>
      <c r="DI7" s="25">
        <v>58.05</v>
      </c>
      <c r="DJ7" s="25">
        <v>59.88</v>
      </c>
      <c r="DK7" s="25">
        <v>61.9</v>
      </c>
      <c r="DL7" s="25">
        <v>53.73</v>
      </c>
      <c r="DM7" s="25">
        <v>46.28</v>
      </c>
      <c r="DN7" s="25">
        <v>49.34</v>
      </c>
      <c r="DO7" s="25">
        <v>39.409999999999997</v>
      </c>
      <c r="DP7" s="25">
        <v>41.18</v>
      </c>
      <c r="DQ7" s="25">
        <v>42.98</v>
      </c>
      <c r="DR7" s="25">
        <v>39.299999999999997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18.03</v>
      </c>
      <c r="DY7" s="25">
        <v>22.75</v>
      </c>
      <c r="DZ7" s="25">
        <v>20.97</v>
      </c>
      <c r="EA7" s="25">
        <v>21.65</v>
      </c>
      <c r="EB7" s="25">
        <v>23.24</v>
      </c>
      <c r="EC7" s="25">
        <v>18.760000000000002</v>
      </c>
      <c r="ED7" s="25">
        <v>0.06</v>
      </c>
      <c r="EE7" s="25">
        <v>0</v>
      </c>
      <c r="EF7" s="25">
        <v>0.34</v>
      </c>
      <c r="EG7" s="25">
        <v>0</v>
      </c>
      <c r="EH7" s="25">
        <v>0</v>
      </c>
      <c r="EI7" s="25">
        <v>0.46</v>
      </c>
      <c r="EJ7" s="25">
        <v>0.43</v>
      </c>
      <c r="EK7" s="25">
        <v>1.1499999999999999</v>
      </c>
      <c r="EL7" s="25">
        <v>0.28999999999999998</v>
      </c>
      <c r="EM7" s="25">
        <v>0.39</v>
      </c>
      <c r="EN7" s="25">
        <v>0.65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99</v>
      </c>
      <c r="C9" s="28" t="s">
        <v>100</v>
      </c>
      <c r="D9" s="28" t="s">
        <v>101</v>
      </c>
      <c r="E9" s="28" t="s">
        <v>102</v>
      </c>
      <c r="F9" s="28" t="s">
        <v>103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105</v>
      </c>
    </row>
    <row r="13" spans="1:144" x14ac:dyDescent="0.15">
      <c r="B13" t="s">
        <v>106</v>
      </c>
      <c r="C13" t="s">
        <v>107</v>
      </c>
      <c r="D13" t="s">
        <v>107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ootani</cp:lastModifiedBy>
  <cp:lastPrinted>2024-02-08T01:57:28Z</cp:lastPrinted>
  <dcterms:created xsi:type="dcterms:W3CDTF">2023-12-05T00:59:54Z</dcterms:created>
  <dcterms:modified xsi:type="dcterms:W3CDTF">2024-02-08T02:14:28Z</dcterms:modified>
  <cp:category/>
</cp:coreProperties>
</file>