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VSA0006\内部data\総務課\200　財政\34地方公営企業\R05\060117Fw 【2.7(水)17時〆】公営企業に係る経営比較分析表（令和４年度決算）の分析等について\■提出\"/>
    </mc:Choice>
  </mc:AlternateContent>
  <workbookProtection workbookAlgorithmName="SHA-512" workbookHashValue="2KrPM9zyBYEBWmRTr0RHJg3fhQpgjfL2f2wqNThQIRMid/+/YvwHMOKhePrhvjGWpQJoDrJQUypg89imwo8Gbw==" workbookSaltValue="m3hNLiQ5JfGy6PFIj6Gi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<sst xmlns="http://schemas.openxmlformats.org/spreadsheetml/2006/main" count="228" uniqueCount="114">
  <si>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</si>
  <si>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</si>
  <si>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</si>
  <si>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</si>
  <si>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</si>
  <si>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</si>
  <si>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</si>
  <si>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</si>
  <si>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</si>
  <si>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</si>
  <si>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</si>
  <si>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</si>
  <si>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</si>
  <si>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</si>
  <si>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</si>
  <si>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</si>
  <si>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</si>
  <si>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</si>
  <si>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</si>
  <si>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</si>
  <si>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</si>
  <si>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</si>
  <si>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</si>
  <si>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</si>
  <si>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</si>
  <si>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</si>
  <si>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</si>
  <si>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</si>
  <si>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</si>
  <si>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</si>
  <si>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</si>
  <si>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</si>
  <si>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</si>
  <si>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</si>
  <si>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</si>
  <si>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</si>
  <si>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</si>
  <si>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</si>
  <si>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</si>
  <si>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</si>
  <si>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</si>
  <si>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</si>
  <si>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</si>
  <si>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</si>
  <si>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</si>
  <si>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</si>
  <si>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</si>
  <si>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</si>
  <si>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</si>
  <si>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</si>
  <si>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</si>
  <si>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</si>
  <si>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</si>
  <si>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</si>
  <si>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</si>
  <si>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</si>
  <si>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</si>
  <si>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</si>
  <si>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</si>
  <si>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</si>
  <si>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</si>
  <si>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</si>
  <si>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</si>
  <si>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</si>
  <si>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</si>
  <si>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</si>
  <si>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</si>
  <si>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</si>
  <si>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</si>
  <si>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</si>
  <si>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</si>
  <si>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</si>
  <si>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</si>
  <si>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</si>
  <si>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</si>
  <si>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</si>
  <si>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</si>
  <si>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</si>
  <si>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</si>
  <si>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</si>
  <si>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</si>
  <si>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</si>
  <si>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</si>
  <si>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</si>
  <si>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</si>
  <si>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</si>
  <si>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</si>
  <si>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</si>
  <si>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</si>
  <si>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</si>
  <si>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</si>
  <si>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</si>
  <si>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</si>
  <si>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東みよし町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</si>
  <si>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</si>
  <si>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</si>
  <si>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</si>
  <si>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</si>
  <si>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</si>
  <si>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</si>
  <si>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</si>
  <si>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</si>
  <si>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</si>
  <si>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</si>
  <si>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</si>
  <si>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</si>
  <si>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</si>
  <si>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</si>
  <si>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</si>
  <si>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</si>
  <si>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</si>
  <si>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有形固定資産減価償却率と管路経年化率については、類似団体や全国平均と比較すると少し上がっており、老朽化が進んでいる状態である。
　管路更新率は、業者の材料検査不備等により材料が入荷しなかったため令和３年度は工事を繰り越したことにより低くなっている。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5" eb="27">
      <t>ルイジ</t>
    </rPh>
    <rPh sb="27" eb="29">
      <t>ダンタイ</t>
    </rPh>
    <rPh sb="30" eb="32">
      <t>ゼンコク</t>
    </rPh>
    <rPh sb="32" eb="34">
      <t>ヘイキン</t>
    </rPh>
    <rPh sb="35" eb="37">
      <t>ヒカク</t>
    </rPh>
    <rPh sb="40" eb="41">
      <t>スコ</t>
    </rPh>
    <rPh sb="42" eb="43">
      <t>ア</t>
    </rPh>
    <rPh sb="49" eb="52">
      <t>ロウキュウカ</t>
    </rPh>
    <rPh sb="53" eb="54">
      <t>スス</t>
    </rPh>
    <rPh sb="58" eb="60">
      <t>ジョウタイ</t>
    </rPh>
    <rPh sb="66" eb="68">
      <t>カンロ</t>
    </rPh>
    <rPh sb="68" eb="70">
      <t>コウシン</t>
    </rPh>
    <rPh sb="70" eb="71">
      <t>リツ</t>
    </rPh>
    <rPh sb="73" eb="75">
      <t>ギョウシャ</t>
    </rPh>
    <rPh sb="76" eb="78">
      <t>ザイリョウ</t>
    </rPh>
    <rPh sb="78" eb="80">
      <t>ケンサ</t>
    </rPh>
    <rPh sb="80" eb="82">
      <t>フビ</t>
    </rPh>
    <rPh sb="82" eb="83">
      <t>トウ</t>
    </rPh>
    <rPh sb="86" eb="88">
      <t>ザイリョウ</t>
    </rPh>
    <rPh sb="89" eb="91">
      <t>ニュウカ</t>
    </rPh>
    <rPh sb="98" eb="99">
      <t>レイ</t>
    </rPh>
    <rPh sb="99" eb="100">
      <t>ワ</t>
    </rPh>
    <rPh sb="101" eb="103">
      <t>ネンド</t>
    </rPh>
    <rPh sb="104" eb="106">
      <t>コウジ</t>
    </rPh>
    <rPh sb="107" eb="108">
      <t>ク</t>
    </rPh>
    <rPh sb="109" eb="110">
      <t>コ</t>
    </rPh>
    <rPh sb="117" eb="118">
      <t>ヒク</t>
    </rPh>
    <phoneticPr fontId="4"/>
  </si>
  <si>
    <t>　令和２年度はコロナ対策により基本料金を減免したため、料金回収率は下がっているが、経常収支比率は平均値を上回り黒字となっており累積欠損金もない。流動比率についても100％を超え支払能力も安定している。給水原価や費用の効率性もよく、施設利用率も平均値を上回っているが、漏水が多くなっているため、有収率が平均値より低くなっている。企業債の新規発行を抑制しているため企業債残高対給水収益比率が下がってきてはいるが、平均値と比べまだ多い状態となっている。</t>
    <rPh sb="100" eb="102">
      <t>キュウスイ</t>
    </rPh>
    <rPh sb="102" eb="104">
      <t>ゲンカ</t>
    </rPh>
    <rPh sb="105" eb="107">
      <t>ヒヨウ</t>
    </rPh>
    <rPh sb="108" eb="111">
      <t>コウリツセイ</t>
    </rPh>
    <rPh sb="115" eb="117">
      <t>シセツ</t>
    </rPh>
    <rPh sb="117" eb="119">
      <t>リヨウ</t>
    </rPh>
    <rPh sb="119" eb="120">
      <t>リツ</t>
    </rPh>
    <rPh sb="121" eb="123">
      <t>ヘイキン</t>
    </rPh>
    <rPh sb="123" eb="124">
      <t>チ</t>
    </rPh>
    <rPh sb="125" eb="127">
      <t>ウワマワ</t>
    </rPh>
    <rPh sb="133" eb="135">
      <t>ロウスイ</t>
    </rPh>
    <rPh sb="136" eb="137">
      <t>オオ</t>
    </rPh>
    <rPh sb="146" eb="149">
      <t>ユウシュウリツ</t>
    </rPh>
    <rPh sb="150" eb="153">
      <t>ヘイキンチ</t>
    </rPh>
    <rPh sb="155" eb="156">
      <t>ヒク</t>
    </rPh>
    <rPh sb="163" eb="165">
      <t>キギョウ</t>
    </rPh>
    <rPh sb="165" eb="166">
      <t>サイ</t>
    </rPh>
    <rPh sb="167" eb="169">
      <t>シンキ</t>
    </rPh>
    <rPh sb="169" eb="171">
      <t>ハッコウ</t>
    </rPh>
    <rPh sb="172" eb="174">
      <t>ヨクセイ</t>
    </rPh>
    <rPh sb="180" eb="182">
      <t>キギョウ</t>
    </rPh>
    <rPh sb="182" eb="183">
      <t>サイ</t>
    </rPh>
    <rPh sb="183" eb="185">
      <t>ザンダカ</t>
    </rPh>
    <rPh sb="185" eb="186">
      <t>タイ</t>
    </rPh>
    <rPh sb="186" eb="188">
      <t>キュウスイ</t>
    </rPh>
    <rPh sb="188" eb="190">
      <t>シュウエキ</t>
    </rPh>
    <rPh sb="190" eb="192">
      <t>ヒリツ</t>
    </rPh>
    <rPh sb="193" eb="194">
      <t>サ</t>
    </rPh>
    <rPh sb="204" eb="207">
      <t>ヘイキンチ</t>
    </rPh>
    <rPh sb="208" eb="209">
      <t>クラ</t>
    </rPh>
    <rPh sb="212" eb="213">
      <t>オオ</t>
    </rPh>
    <rPh sb="214" eb="216">
      <t>ジョウタイ</t>
    </rPh>
    <phoneticPr fontId="4"/>
  </si>
  <si>
    <t>　経営の健全性については、黒字で欠損金もなく料金回収率や費用施設の効率性もよい。しかし、耐用年数を経過した管や設備が多く老朽化している。
　企業債残高対給水収益比率は、下がってきているがまだ多い状態となっている。引き続き、経営戦略に基づき健全な経営となるよう努める。</t>
    <rPh sb="1" eb="3">
      <t>ケイエイ</t>
    </rPh>
    <rPh sb="4" eb="7">
      <t>ケンゼンセイ</t>
    </rPh>
    <rPh sb="13" eb="15">
      <t>クロジ</t>
    </rPh>
    <rPh sb="16" eb="18">
      <t>ケッソン</t>
    </rPh>
    <rPh sb="18" eb="19">
      <t>キン</t>
    </rPh>
    <rPh sb="22" eb="24">
      <t>リョウキン</t>
    </rPh>
    <rPh sb="24" eb="26">
      <t>カイシュウ</t>
    </rPh>
    <rPh sb="26" eb="27">
      <t>リツ</t>
    </rPh>
    <rPh sb="28" eb="30">
      <t>ヒヨウ</t>
    </rPh>
    <rPh sb="30" eb="32">
      <t>シセツ</t>
    </rPh>
    <rPh sb="33" eb="36">
      <t>コウリツセイ</t>
    </rPh>
    <rPh sb="44" eb="46">
      <t>タイヨウ</t>
    </rPh>
    <rPh sb="46" eb="48">
      <t>ネンスウ</t>
    </rPh>
    <rPh sb="49" eb="51">
      <t>ケイカ</t>
    </rPh>
    <rPh sb="53" eb="54">
      <t>カン</t>
    </rPh>
    <rPh sb="55" eb="57">
      <t>セツビ</t>
    </rPh>
    <rPh sb="58" eb="59">
      <t>オオ</t>
    </rPh>
    <rPh sb="60" eb="63">
      <t>ロウキュウカ</t>
    </rPh>
    <rPh sb="70" eb="72">
      <t>キギョウ</t>
    </rPh>
    <rPh sb="72" eb="73">
      <t>サイ</t>
    </rPh>
    <rPh sb="73" eb="75">
      <t>ザンダカ</t>
    </rPh>
    <rPh sb="75" eb="76">
      <t>タイ</t>
    </rPh>
    <rPh sb="76" eb="78">
      <t>キュウスイ</t>
    </rPh>
    <rPh sb="78" eb="80">
      <t>シュウエキ</t>
    </rPh>
    <rPh sb="80" eb="82">
      <t>ヒリツ</t>
    </rPh>
    <rPh sb="84" eb="85">
      <t>サ</t>
    </rPh>
    <rPh sb="95" eb="96">
      <t>オオ</t>
    </rPh>
    <rPh sb="97" eb="99">
      <t>ジョウタイ</t>
    </rPh>
    <rPh sb="106" eb="107">
      <t>ヒ</t>
    </rPh>
    <rPh sb="108" eb="109">
      <t>ツヅ</t>
    </rPh>
    <rPh sb="111" eb="113">
      <t>ケイエイ</t>
    </rPh>
    <rPh sb="113" eb="115">
      <t>センリャク</t>
    </rPh>
    <rPh sb="116" eb="117">
      <t>モト</t>
    </rPh>
    <rPh sb="119" eb="121">
      <t>ケンゼン</t>
    </rPh>
    <rPh sb="122" eb="124">
      <t>ケイエイ</t>
    </rPh>
    <rPh sb="129" eb="13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</si>
</sst>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0.77</c:v>
                </c:pt>
                <c:pt idx="1">
                  <c:v>0.9</c:v>
                </c:pt>
                <c:pt idx="2">
                  <c:v>0.65</c:v>
                </c:pt>
                <c:pt idx="3">
                  <c:v>0.2</c:v>
                </c:pt>
                <c:pt idx="4">
                  <c:v>0.96</c:v>
                </c:pt>
              </c:numCache>
            </c:numRef>
          </c:val>
          <c:extLst>
            <c:ext xmlns:c16="http://schemas.microsoft.com/office/drawing/2014/chart" uri="{C3380CC4-5D6E-409C-BE32-E72D297353CC}">
              <c16:uniqueId val="{00000000-C9E4-479A-A609-B773D7503A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C9E4-479A-A609-B773D7503A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68.319999999999993</c:v>
                </c:pt>
                <c:pt idx="1">
                  <c:v>67.38</c:v>
                </c:pt>
                <c:pt idx="2">
                  <c:v>73.53</c:v>
                </c:pt>
                <c:pt idx="3">
                  <c:v>68.58</c:v>
                </c:pt>
                <c:pt idx="4">
                  <c:v>66.92</c:v>
                </c:pt>
              </c:numCache>
            </c:numRef>
          </c:val>
          <c:extLst>
            <c:ext xmlns:c16="http://schemas.microsoft.com/office/drawing/2014/chart" uri="{C3380CC4-5D6E-409C-BE32-E72D297353CC}">
              <c16:uniqueId val="{00000000-AD82-4935-8DFD-CA21585C9C5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AD82-4935-8DFD-CA21585C9C5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74.91</c:v>
                </c:pt>
                <c:pt idx="1">
                  <c:v>75.11</c:v>
                </c:pt>
                <c:pt idx="2">
                  <c:v>70.849999999999994</c:v>
                </c:pt>
                <c:pt idx="3">
                  <c:v>74.290000000000006</c:v>
                </c:pt>
                <c:pt idx="4">
                  <c:v>75.260000000000005</c:v>
                </c:pt>
              </c:numCache>
            </c:numRef>
          </c:val>
          <c:extLst>
            <c:ext xmlns:c16="http://schemas.microsoft.com/office/drawing/2014/chart" uri="{C3380CC4-5D6E-409C-BE32-E72D297353CC}">
              <c16:uniqueId val="{00000000-E1ED-46FC-9B61-9E0165ECD5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E1ED-46FC-9B61-9E0165ECD5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119.2</c:v>
                </c:pt>
                <c:pt idx="1">
                  <c:v>125.66</c:v>
                </c:pt>
                <c:pt idx="2">
                  <c:v>130.80000000000001</c:v>
                </c:pt>
                <c:pt idx="3">
                  <c:v>130.13999999999999</c:v>
                </c:pt>
                <c:pt idx="4">
                  <c:v>123.38</c:v>
                </c:pt>
              </c:numCache>
            </c:numRef>
          </c:val>
          <c:extLst>
            <c:ext xmlns:c16="http://schemas.microsoft.com/office/drawing/2014/chart" uri="{C3380CC4-5D6E-409C-BE32-E72D297353CC}">
              <c16:uniqueId val="{00000000-5B71-436C-9E54-4DE110E300C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5B71-436C-9E54-4DE110E300C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50.86</c:v>
                </c:pt>
                <c:pt idx="1">
                  <c:v>51.97</c:v>
                </c:pt>
                <c:pt idx="2">
                  <c:v>53.33</c:v>
                </c:pt>
                <c:pt idx="3">
                  <c:v>55.19</c:v>
                </c:pt>
                <c:pt idx="4">
                  <c:v>56.01</c:v>
                </c:pt>
              </c:numCache>
            </c:numRef>
          </c:val>
          <c:extLst>
            <c:ext xmlns:c16="http://schemas.microsoft.com/office/drawing/2014/chart" uri="{C3380CC4-5D6E-409C-BE32-E72D297353CC}">
              <c16:uniqueId val="{00000000-9455-4B6C-A0F0-027C6873887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9455-4B6C-A0F0-027C6873887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41.1</c:v>
                </c:pt>
                <c:pt idx="1">
                  <c:v>40.590000000000003</c:v>
                </c:pt>
                <c:pt idx="2">
                  <c:v>44.35</c:v>
                </c:pt>
                <c:pt idx="3">
                  <c:v>46.19</c:v>
                </c:pt>
                <c:pt idx="4">
                  <c:v>49.11</c:v>
                </c:pt>
              </c:numCache>
            </c:numRef>
          </c:val>
          <c:extLst>
            <c:ext xmlns:c16="http://schemas.microsoft.com/office/drawing/2014/chart" uri="{C3380CC4-5D6E-409C-BE32-E72D297353CC}">
              <c16:uniqueId val="{00000000-25A6-491A-8F07-354ADF60313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25A6-491A-8F07-354ADF60313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295-439A-A328-DE098BA7C3E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3295-439A-A328-DE098BA7C3E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829.05</c:v>
                </c:pt>
                <c:pt idx="1">
                  <c:v>551.23</c:v>
                </c:pt>
                <c:pt idx="2">
                  <c:v>612.9</c:v>
                </c:pt>
                <c:pt idx="3">
                  <c:v>604.35</c:v>
                </c:pt>
                <c:pt idx="4">
                  <c:v>561.65</c:v>
                </c:pt>
              </c:numCache>
            </c:numRef>
          </c:val>
          <c:extLst>
            <c:ext xmlns:c16="http://schemas.microsoft.com/office/drawing/2014/chart" uri="{C3380CC4-5D6E-409C-BE32-E72D297353CC}">
              <c16:uniqueId val="{00000000-BD26-4D8F-B8A9-2E2DC9B9FA5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BD26-4D8F-B8A9-2E2DC9B9FA5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575.29999999999995</c:v>
                </c:pt>
                <c:pt idx="1">
                  <c:v>556.98</c:v>
                </c:pt>
                <c:pt idx="2">
                  <c:v>637.82000000000005</c:v>
                </c:pt>
                <c:pt idx="3">
                  <c:v>495.84</c:v>
                </c:pt>
                <c:pt idx="4">
                  <c:v>468.92</c:v>
                </c:pt>
              </c:numCache>
            </c:numRef>
          </c:val>
          <c:extLst>
            <c:ext xmlns:c16="http://schemas.microsoft.com/office/drawing/2014/chart" uri="{C3380CC4-5D6E-409C-BE32-E72D297353CC}">
              <c16:uniqueId val="{00000000-7091-41F1-9EE9-9B6C93C6515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7091-41F1-9EE9-9B6C93C6515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117.09</c:v>
                </c:pt>
                <c:pt idx="1">
                  <c:v>125.48</c:v>
                </c:pt>
                <c:pt idx="2">
                  <c:v>104.46</c:v>
                </c:pt>
                <c:pt idx="3">
                  <c:v>132.13999999999999</c:v>
                </c:pt>
                <c:pt idx="4">
                  <c:v>123.4</c:v>
                </c:pt>
              </c:numCache>
            </c:numRef>
          </c:val>
          <c:extLst>
            <c:ext xmlns:c16="http://schemas.microsoft.com/office/drawing/2014/chart" uri="{C3380CC4-5D6E-409C-BE32-E72D297353CC}">
              <c16:uniqueId val="{00000000-7E99-42DB-B571-B5ABE286FC5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7E99-42DB-B571-B5ABE286FC5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128.1</c:v>
                </c:pt>
                <c:pt idx="1">
                  <c:v>120.4</c:v>
                </c:pt>
                <c:pt idx="2">
                  <c:v>117.79</c:v>
                </c:pt>
                <c:pt idx="3">
                  <c:v>114.47</c:v>
                </c:pt>
                <c:pt idx="4">
                  <c:v>122.82</c:v>
                </c:pt>
              </c:numCache>
            </c:numRef>
          </c:val>
          <c:extLst>
            <c:ext xmlns:c16="http://schemas.microsoft.com/office/drawing/2014/chart" uri="{C3380CC4-5D6E-409C-BE32-E72D297353CC}">
              <c16:uniqueId val="{00000000-4B98-4139-9105-2C802C6A03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4B98-4139-9105-2C802C6A03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P3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徳島県　東みよし町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13628</v>
      </c>
      <c r="AM8" s="66"/>
      <c r="AN8" s="66"/>
      <c r="AO8" s="66"/>
      <c r="AP8" s="66"/>
      <c r="AQ8" s="66"/>
      <c r="AR8" s="66"/>
      <c r="AS8" s="66"/>
      <c r="AT8" s="37">
        <f>データ!$S$6</f>
        <v>122.48</v>
      </c>
      <c r="AU8" s="38"/>
      <c r="AV8" s="38"/>
      <c r="AW8" s="38"/>
      <c r="AX8" s="38"/>
      <c r="AY8" s="38"/>
      <c r="AZ8" s="38"/>
      <c r="BA8" s="38"/>
      <c r="BB8" s="55">
        <f>データ!$T$6</f>
        <v>111.27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57.1</v>
      </c>
      <c r="J10" s="38"/>
      <c r="K10" s="38"/>
      <c r="L10" s="38"/>
      <c r="M10" s="38"/>
      <c r="N10" s="38"/>
      <c r="O10" s="65"/>
      <c r="P10" s="55">
        <f>データ!$P$6</f>
        <v>84.15</v>
      </c>
      <c r="Q10" s="55"/>
      <c r="R10" s="55"/>
      <c r="S10" s="55"/>
      <c r="T10" s="55"/>
      <c r="U10" s="55"/>
      <c r="V10" s="55"/>
      <c r="W10" s="66">
        <f>データ!$Q$6</f>
        <v>2930</v>
      </c>
      <c r="X10" s="66"/>
      <c r="Y10" s="66"/>
      <c r="Z10" s="66"/>
      <c r="AA10" s="66"/>
      <c r="AB10" s="66"/>
      <c r="AC10" s="66"/>
      <c r="AD10" s="2"/>
      <c r="AE10" s="2"/>
      <c r="AF10" s="2"/>
      <c r="AG10" s="2"/>
      <c r="AH10" s="2"/>
      <c r="AI10" s="2"/>
      <c r="AJ10" s="2"/>
      <c r="AK10" s="2"/>
      <c r="AL10" s="66">
        <f>データ!$U$6</f>
        <v>11401</v>
      </c>
      <c r="AM10" s="66"/>
      <c r="AN10" s="66"/>
      <c r="AO10" s="66"/>
      <c r="AP10" s="66"/>
      <c r="AQ10" s="66"/>
      <c r="AR10" s="66"/>
      <c r="AS10" s="66"/>
      <c r="AT10" s="37">
        <f>データ!$V$6</f>
        <v>12.85</v>
      </c>
      <c r="AU10" s="38"/>
      <c r="AV10" s="38"/>
      <c r="AW10" s="38"/>
      <c r="AX10" s="38"/>
      <c r="AY10" s="38"/>
      <c r="AZ10" s="38"/>
      <c r="BA10" s="38"/>
      <c r="BB10" s="55">
        <f>データ!$W$6</f>
        <v>887.24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96LAfE/QX5amQ1HqDr3aeIsuDn5Q66GOuEeGHhsjLkbQAWD51o6wcLYBz+me1zXQNIUEh8efo4fUDUQl1adIA==" saltValue="RbMRGIaiZ4SILuSSU2rC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364894</v>
      </c>
      <c r="D6" s="20">
        <f t="shared" si="3"/>
        <v>46</v>
      </c>
      <c r="E6" s="20">
        <f t="shared" si="3"/>
        <v>1</v>
      </c>
      <c r="F6" s="20">
        <f t="shared" si="3"/>
        <v>0</v>
      </c>
      <c r="G6" s="20">
        <f t="shared" si="3"/>
        <v>1</v>
      </c>
      <c r="H6" s="20" t="str">
        <f t="shared" si="3"/>
        <v>徳島県　東みよし町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57.1</v>
      </c>
      <c r="P6" s="21">
        <f t="shared" si="3"/>
        <v>84.15</v>
      </c>
      <c r="Q6" s="21">
        <f t="shared" si="3"/>
        <v>2930</v>
      </c>
      <c r="R6" s="21">
        <f t="shared" si="3"/>
        <v>13628</v>
      </c>
      <c r="S6" s="21">
        <f t="shared" si="3"/>
        <v>122.48</v>
      </c>
      <c r="T6" s="21">
        <f t="shared" si="3"/>
        <v>111.27</v>
      </c>
      <c r="U6" s="21">
        <f t="shared" si="3"/>
        <v>11401</v>
      </c>
      <c r="V6" s="21">
        <f t="shared" si="3"/>
        <v>12.85</v>
      </c>
      <c r="W6" s="21">
        <f t="shared" si="3"/>
        <v>887.24</v>
      </c>
      <c r="X6" s="22">
        <f>IF(X7="",NA(),X7)</f>
        <v>119.2</v>
      </c>
      <c r="Y6" s="22">
        <f t="shared" ref="Y6:AG6" si="4">IF(Y7="",NA(),Y7)</f>
        <v>125.66</v>
      </c>
      <c r="Z6" s="22">
        <f t="shared" si="4"/>
        <v>130.80000000000001</v>
      </c>
      <c r="AA6" s="22">
        <f t="shared" si="4"/>
        <v>130.13999999999999</v>
      </c>
      <c r="AB6" s="22">
        <f t="shared" si="4"/>
        <v>123.38</v>
      </c>
      <c r="AC6" s="22">
        <f t="shared" si="4"/>
        <v>108.76</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7.48</v>
      </c>
      <c r="AO6" s="22">
        <f t="shared" si="5"/>
        <v>11.94</v>
      </c>
      <c r="AP6" s="22">
        <f t="shared" si="5"/>
        <v>11</v>
      </c>
      <c r="AQ6" s="22">
        <f t="shared" si="5"/>
        <v>8.86</v>
      </c>
      <c r="AR6" s="22">
        <f t="shared" si="5"/>
        <v>7.65</v>
      </c>
      <c r="AS6" s="21" t="str">
        <f>IF(AS7="","",IF(AS7="-","【-】","【"&amp;SUBSTITUTE(TEXT(AS7,"#,##0.00"),"-","△")&amp;"】"))</f>
        <v>【1.34】</v>
      </c>
      <c r="AT6" s="22">
        <f>IF(AT7="",NA(),AT7)</f>
        <v>829.05</v>
      </c>
      <c r="AU6" s="22">
        <f t="shared" ref="AU6:BC6" si="6">IF(AU7="",NA(),AU7)</f>
        <v>551.23</v>
      </c>
      <c r="AV6" s="22">
        <f t="shared" si="6"/>
        <v>612.9</v>
      </c>
      <c r="AW6" s="22">
        <f t="shared" si="6"/>
        <v>604.35</v>
      </c>
      <c r="AX6" s="22">
        <f t="shared" si="6"/>
        <v>561.65</v>
      </c>
      <c r="AY6" s="22">
        <f t="shared" si="6"/>
        <v>359.7</v>
      </c>
      <c r="AZ6" s="22">
        <f t="shared" si="6"/>
        <v>362.93</v>
      </c>
      <c r="BA6" s="22">
        <f t="shared" si="6"/>
        <v>371.81</v>
      </c>
      <c r="BB6" s="22">
        <f t="shared" si="6"/>
        <v>384.23</v>
      </c>
      <c r="BC6" s="22">
        <f t="shared" si="6"/>
        <v>364.3</v>
      </c>
      <c r="BD6" s="21" t="str">
        <f>IF(BD7="","",IF(BD7="-","【-】","【"&amp;SUBSTITUTE(TEXT(BD7,"#,##0.00"),"-","△")&amp;"】"))</f>
        <v>【252.29】</v>
      </c>
      <c r="BE6" s="22">
        <f>IF(BE7="",NA(),BE7)</f>
        <v>575.29999999999995</v>
      </c>
      <c r="BF6" s="22">
        <f t="shared" ref="BF6:BN6" si="7">IF(BF7="",NA(),BF7)</f>
        <v>556.98</v>
      </c>
      <c r="BG6" s="22">
        <f t="shared" si="7"/>
        <v>637.82000000000005</v>
      </c>
      <c r="BH6" s="22">
        <f t="shared" si="7"/>
        <v>495.84</v>
      </c>
      <c r="BI6" s="22">
        <f t="shared" si="7"/>
        <v>468.92</v>
      </c>
      <c r="BJ6" s="22">
        <f t="shared" si="7"/>
        <v>447.01</v>
      </c>
      <c r="BK6" s="22">
        <f t="shared" si="7"/>
        <v>439.05</v>
      </c>
      <c r="BL6" s="22">
        <f t="shared" si="7"/>
        <v>465.85</v>
      </c>
      <c r="BM6" s="22">
        <f t="shared" si="7"/>
        <v>439.43</v>
      </c>
      <c r="BN6" s="22">
        <f t="shared" si="7"/>
        <v>438.41</v>
      </c>
      <c r="BO6" s="21" t="str">
        <f>IF(BO7="","",IF(BO7="-","【-】","【"&amp;SUBSTITUTE(TEXT(BO7,"#,##0.00"),"-","△")&amp;"】"))</f>
        <v>【268.07】</v>
      </c>
      <c r="BP6" s="22">
        <f>IF(BP7="",NA(),BP7)</f>
        <v>117.09</v>
      </c>
      <c r="BQ6" s="22">
        <f t="shared" ref="BQ6:BY6" si="8">IF(BQ7="",NA(),BQ7)</f>
        <v>125.48</v>
      </c>
      <c r="BR6" s="22">
        <f t="shared" si="8"/>
        <v>104.46</v>
      </c>
      <c r="BS6" s="22">
        <f t="shared" si="8"/>
        <v>132.13999999999999</v>
      </c>
      <c r="BT6" s="22">
        <f t="shared" si="8"/>
        <v>123.4</v>
      </c>
      <c r="BU6" s="22">
        <f t="shared" si="8"/>
        <v>95.81</v>
      </c>
      <c r="BV6" s="22">
        <f t="shared" si="8"/>
        <v>95.26</v>
      </c>
      <c r="BW6" s="22">
        <f t="shared" si="8"/>
        <v>92.39</v>
      </c>
      <c r="BX6" s="22">
        <f t="shared" si="8"/>
        <v>94.41</v>
      </c>
      <c r="BY6" s="22">
        <f t="shared" si="8"/>
        <v>90.96</v>
      </c>
      <c r="BZ6" s="21" t="str">
        <f>IF(BZ7="","",IF(BZ7="-","【-】","【"&amp;SUBSTITUTE(TEXT(BZ7,"#,##0.00"),"-","△")&amp;"】"))</f>
        <v>【97.47】</v>
      </c>
      <c r="CA6" s="22">
        <f>IF(CA7="",NA(),CA7)</f>
        <v>128.1</v>
      </c>
      <c r="CB6" s="22">
        <f t="shared" ref="CB6:CJ6" si="9">IF(CB7="",NA(),CB7)</f>
        <v>120.4</v>
      </c>
      <c r="CC6" s="22">
        <f t="shared" si="9"/>
        <v>117.79</v>
      </c>
      <c r="CD6" s="22">
        <f t="shared" si="9"/>
        <v>114.47</v>
      </c>
      <c r="CE6" s="22">
        <f t="shared" si="9"/>
        <v>122.82</v>
      </c>
      <c r="CF6" s="22">
        <f t="shared" si="9"/>
        <v>189.58</v>
      </c>
      <c r="CG6" s="22">
        <f t="shared" si="9"/>
        <v>192.82</v>
      </c>
      <c r="CH6" s="22">
        <f t="shared" si="9"/>
        <v>192.98</v>
      </c>
      <c r="CI6" s="22">
        <f t="shared" si="9"/>
        <v>192.13</v>
      </c>
      <c r="CJ6" s="22">
        <f t="shared" si="9"/>
        <v>197.04</v>
      </c>
      <c r="CK6" s="21" t="str">
        <f>IF(CK7="","",IF(CK7="-","【-】","【"&amp;SUBSTITUTE(TEXT(CK7,"#,##0.00"),"-","△")&amp;"】"))</f>
        <v>【174.75】</v>
      </c>
      <c r="CL6" s="22">
        <f>IF(CL7="",NA(),CL7)</f>
        <v>68.319999999999993</v>
      </c>
      <c r="CM6" s="22">
        <f t="shared" ref="CM6:CU6" si="10">IF(CM7="",NA(),CM7)</f>
        <v>67.38</v>
      </c>
      <c r="CN6" s="22">
        <f t="shared" si="10"/>
        <v>73.53</v>
      </c>
      <c r="CO6" s="22">
        <f t="shared" si="10"/>
        <v>68.58</v>
      </c>
      <c r="CP6" s="22">
        <f t="shared" si="10"/>
        <v>66.92</v>
      </c>
      <c r="CQ6" s="22">
        <f t="shared" si="10"/>
        <v>55.22</v>
      </c>
      <c r="CR6" s="22">
        <f t="shared" si="10"/>
        <v>54.05</v>
      </c>
      <c r="CS6" s="22">
        <f t="shared" si="10"/>
        <v>54.43</v>
      </c>
      <c r="CT6" s="22">
        <f t="shared" si="10"/>
        <v>53.87</v>
      </c>
      <c r="CU6" s="22">
        <f t="shared" si="10"/>
        <v>54.49</v>
      </c>
      <c r="CV6" s="21" t="str">
        <f>IF(CV7="","",IF(CV7="-","【-】","【"&amp;SUBSTITUTE(TEXT(CV7,"#,##0.00"),"-","△")&amp;"】"))</f>
        <v>【59.97】</v>
      </c>
      <c r="CW6" s="22">
        <f>IF(CW7="",NA(),CW7)</f>
        <v>74.91</v>
      </c>
      <c r="CX6" s="22">
        <f t="shared" ref="CX6:DF6" si="11">IF(CX7="",NA(),CX7)</f>
        <v>75.11</v>
      </c>
      <c r="CY6" s="22">
        <f t="shared" si="11"/>
        <v>70.849999999999994</v>
      </c>
      <c r="CZ6" s="22">
        <f t="shared" si="11"/>
        <v>74.290000000000006</v>
      </c>
      <c r="DA6" s="22">
        <f t="shared" si="11"/>
        <v>75.260000000000005</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50.86</v>
      </c>
      <c r="DI6" s="22">
        <f t="shared" ref="DI6:DQ6" si="12">IF(DI7="",NA(),DI7)</f>
        <v>51.97</v>
      </c>
      <c r="DJ6" s="22">
        <f t="shared" si="12"/>
        <v>53.33</v>
      </c>
      <c r="DK6" s="22">
        <f t="shared" si="12"/>
        <v>55.19</v>
      </c>
      <c r="DL6" s="22">
        <f t="shared" si="12"/>
        <v>56.01</v>
      </c>
      <c r="DM6" s="22">
        <f t="shared" si="12"/>
        <v>47.97</v>
      </c>
      <c r="DN6" s="22">
        <f t="shared" si="12"/>
        <v>49.12</v>
      </c>
      <c r="DO6" s="22">
        <f t="shared" si="12"/>
        <v>49.39</v>
      </c>
      <c r="DP6" s="22">
        <f t="shared" si="12"/>
        <v>50.75</v>
      </c>
      <c r="DQ6" s="22">
        <f t="shared" si="12"/>
        <v>51.72</v>
      </c>
      <c r="DR6" s="21" t="str">
        <f>IF(DR7="","",IF(DR7="-","【-】","【"&amp;SUBSTITUTE(TEXT(DR7,"#,##0.00"),"-","△")&amp;"】"))</f>
        <v>【51.51】</v>
      </c>
      <c r="DS6" s="22">
        <f>IF(DS7="",NA(),DS7)</f>
        <v>41.1</v>
      </c>
      <c r="DT6" s="22">
        <f t="shared" ref="DT6:EB6" si="13">IF(DT7="",NA(),DT7)</f>
        <v>40.590000000000003</v>
      </c>
      <c r="DU6" s="22">
        <f t="shared" si="13"/>
        <v>44.35</v>
      </c>
      <c r="DV6" s="22">
        <f t="shared" si="13"/>
        <v>46.19</v>
      </c>
      <c r="DW6" s="22">
        <f t="shared" si="13"/>
        <v>49.11</v>
      </c>
      <c r="DX6" s="22">
        <f t="shared" si="13"/>
        <v>15.33</v>
      </c>
      <c r="DY6" s="22">
        <f t="shared" si="13"/>
        <v>16.760000000000002</v>
      </c>
      <c r="DZ6" s="22">
        <f t="shared" si="13"/>
        <v>18.57</v>
      </c>
      <c r="EA6" s="22">
        <f t="shared" si="13"/>
        <v>21.14</v>
      </c>
      <c r="EB6" s="22">
        <f t="shared" si="13"/>
        <v>22.12</v>
      </c>
      <c r="EC6" s="21" t="str">
        <f>IF(EC7="","",IF(EC7="-","【-】","【"&amp;SUBSTITUTE(TEXT(EC7,"#,##0.00"),"-","△")&amp;"】"))</f>
        <v>【23.75】</v>
      </c>
      <c r="ED6" s="22">
        <f>IF(ED7="",NA(),ED7)</f>
        <v>0.77</v>
      </c>
      <c r="EE6" s="22">
        <f t="shared" ref="EE6:EM6" si="14">IF(EE7="",NA(),EE7)</f>
        <v>0.9</v>
      </c>
      <c r="EF6" s="22">
        <f t="shared" si="14"/>
        <v>0.65</v>
      </c>
      <c r="EG6" s="22">
        <f t="shared" si="14"/>
        <v>0.2</v>
      </c>
      <c r="EH6" s="22">
        <f t="shared" si="14"/>
        <v>0.96</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15">
      <c r="A7" s="15"/>
      <c r="B7" s="24">
        <v>2022</v>
      </c>
      <c r="C7" s="24">
        <v>364894</v>
      </c>
      <c r="D7" s="24">
        <v>46</v>
      </c>
      <c r="E7" s="24">
        <v>1</v>
      </c>
      <c r="F7" s="24">
        <v>0</v>
      </c>
      <c r="G7" s="24">
        <v>1</v>
      </c>
      <c r="H7" s="24" t="s">
        <v>93</v>
      </c>
      <c r="I7" s="24" t="s">
        <v>94</v>
      </c>
      <c r="J7" s="24" t="s">
        <v>95</v>
      </c>
      <c r="K7" s="24" t="s">
        <v>96</v>
      </c>
      <c r="L7" s="24" t="s">
        <v>97</v>
      </c>
      <c r="M7" s="24" t="s">
        <v>98</v>
      </c>
      <c r="N7" s="25" t="s">
        <v>99</v>
      </c>
      <c r="O7" s="25">
        <v>57.1</v>
      </c>
      <c r="P7" s="25">
        <v>84.15</v>
      </c>
      <c r="Q7" s="25">
        <v>2930</v>
      </c>
      <c r="R7" s="25">
        <v>13628</v>
      </c>
      <c r="S7" s="25">
        <v>122.48</v>
      </c>
      <c r="T7" s="25">
        <v>111.27</v>
      </c>
      <c r="U7" s="25">
        <v>11401</v>
      </c>
      <c r="V7" s="25">
        <v>12.85</v>
      </c>
      <c r="W7" s="25">
        <v>887.24</v>
      </c>
      <c r="X7" s="25">
        <v>119.2</v>
      </c>
      <c r="Y7" s="25">
        <v>125.66</v>
      </c>
      <c r="Z7" s="25">
        <v>130.80000000000001</v>
      </c>
      <c r="AA7" s="25">
        <v>130.13999999999999</v>
      </c>
      <c r="AB7" s="25">
        <v>123.38</v>
      </c>
      <c r="AC7" s="25">
        <v>108.76</v>
      </c>
      <c r="AD7" s="25">
        <v>108.46</v>
      </c>
      <c r="AE7" s="25">
        <v>109.02</v>
      </c>
      <c r="AF7" s="25">
        <v>107.81</v>
      </c>
      <c r="AG7" s="25">
        <v>107.21</v>
      </c>
      <c r="AH7" s="25">
        <v>108.7</v>
      </c>
      <c r="AI7" s="25">
        <v>0</v>
      </c>
      <c r="AJ7" s="25">
        <v>0</v>
      </c>
      <c r="AK7" s="25">
        <v>0</v>
      </c>
      <c r="AL7" s="25">
        <v>0</v>
      </c>
      <c r="AM7" s="25">
        <v>0</v>
      </c>
      <c r="AN7" s="25">
        <v>7.48</v>
      </c>
      <c r="AO7" s="25">
        <v>11.94</v>
      </c>
      <c r="AP7" s="25">
        <v>11</v>
      </c>
      <c r="AQ7" s="25">
        <v>8.86</v>
      </c>
      <c r="AR7" s="25">
        <v>7.65</v>
      </c>
      <c r="AS7" s="25">
        <v>1.34</v>
      </c>
      <c r="AT7" s="25">
        <v>829.05</v>
      </c>
      <c r="AU7" s="25">
        <v>551.23</v>
      </c>
      <c r="AV7" s="25">
        <v>612.9</v>
      </c>
      <c r="AW7" s="25">
        <v>604.35</v>
      </c>
      <c r="AX7" s="25">
        <v>561.65</v>
      </c>
      <c r="AY7" s="25">
        <v>359.7</v>
      </c>
      <c r="AZ7" s="25">
        <v>362.93</v>
      </c>
      <c r="BA7" s="25">
        <v>371.81</v>
      </c>
      <c r="BB7" s="25">
        <v>384.23</v>
      </c>
      <c r="BC7" s="25">
        <v>364.3</v>
      </c>
      <c r="BD7" s="25">
        <v>252.29</v>
      </c>
      <c r="BE7" s="25">
        <v>575.29999999999995</v>
      </c>
      <c r="BF7" s="25">
        <v>556.98</v>
      </c>
      <c r="BG7" s="25">
        <v>637.82000000000005</v>
      </c>
      <c r="BH7" s="25">
        <v>495.84</v>
      </c>
      <c r="BI7" s="25">
        <v>468.92</v>
      </c>
      <c r="BJ7" s="25">
        <v>447.01</v>
      </c>
      <c r="BK7" s="25">
        <v>439.05</v>
      </c>
      <c r="BL7" s="25">
        <v>465.85</v>
      </c>
      <c r="BM7" s="25">
        <v>439.43</v>
      </c>
      <c r="BN7" s="25">
        <v>438.41</v>
      </c>
      <c r="BO7" s="25">
        <v>268.07</v>
      </c>
      <c r="BP7" s="25">
        <v>117.09</v>
      </c>
      <c r="BQ7" s="25">
        <v>125.48</v>
      </c>
      <c r="BR7" s="25">
        <v>104.46</v>
      </c>
      <c r="BS7" s="25">
        <v>132.13999999999999</v>
      </c>
      <c r="BT7" s="25">
        <v>123.4</v>
      </c>
      <c r="BU7" s="25">
        <v>95.81</v>
      </c>
      <c r="BV7" s="25">
        <v>95.26</v>
      </c>
      <c r="BW7" s="25">
        <v>92.39</v>
      </c>
      <c r="BX7" s="25">
        <v>94.41</v>
      </c>
      <c r="BY7" s="25">
        <v>90.96</v>
      </c>
      <c r="BZ7" s="25">
        <v>97.47</v>
      </c>
      <c r="CA7" s="25">
        <v>128.1</v>
      </c>
      <c r="CB7" s="25">
        <v>120.4</v>
      </c>
      <c r="CC7" s="25">
        <v>117.79</v>
      </c>
      <c r="CD7" s="25">
        <v>114.47</v>
      </c>
      <c r="CE7" s="25">
        <v>122.82</v>
      </c>
      <c r="CF7" s="25">
        <v>189.58</v>
      </c>
      <c r="CG7" s="25">
        <v>192.82</v>
      </c>
      <c r="CH7" s="25">
        <v>192.98</v>
      </c>
      <c r="CI7" s="25">
        <v>192.13</v>
      </c>
      <c r="CJ7" s="25">
        <v>197.04</v>
      </c>
      <c r="CK7" s="25">
        <v>174.75</v>
      </c>
      <c r="CL7" s="25">
        <v>68.319999999999993</v>
      </c>
      <c r="CM7" s="25">
        <v>67.38</v>
      </c>
      <c r="CN7" s="25">
        <v>73.53</v>
      </c>
      <c r="CO7" s="25">
        <v>68.58</v>
      </c>
      <c r="CP7" s="25">
        <v>66.92</v>
      </c>
      <c r="CQ7" s="25">
        <v>55.22</v>
      </c>
      <c r="CR7" s="25">
        <v>54.05</v>
      </c>
      <c r="CS7" s="25">
        <v>54.43</v>
      </c>
      <c r="CT7" s="25">
        <v>53.87</v>
      </c>
      <c r="CU7" s="25">
        <v>54.49</v>
      </c>
      <c r="CV7" s="25">
        <v>59.97</v>
      </c>
      <c r="CW7" s="25">
        <v>74.91</v>
      </c>
      <c r="CX7" s="25">
        <v>75.11</v>
      </c>
      <c r="CY7" s="25">
        <v>70.849999999999994</v>
      </c>
      <c r="CZ7" s="25">
        <v>74.290000000000006</v>
      </c>
      <c r="DA7" s="25">
        <v>75.260000000000005</v>
      </c>
      <c r="DB7" s="25">
        <v>80.930000000000007</v>
      </c>
      <c r="DC7" s="25">
        <v>80.510000000000005</v>
      </c>
      <c r="DD7" s="25">
        <v>79.44</v>
      </c>
      <c r="DE7" s="25">
        <v>79.489999999999995</v>
      </c>
      <c r="DF7" s="25">
        <v>78.8</v>
      </c>
      <c r="DG7" s="25">
        <v>89.76</v>
      </c>
      <c r="DH7" s="25">
        <v>50.86</v>
      </c>
      <c r="DI7" s="25">
        <v>51.97</v>
      </c>
      <c r="DJ7" s="25">
        <v>53.33</v>
      </c>
      <c r="DK7" s="25">
        <v>55.19</v>
      </c>
      <c r="DL7" s="25">
        <v>56.01</v>
      </c>
      <c r="DM7" s="25">
        <v>47.97</v>
      </c>
      <c r="DN7" s="25">
        <v>49.12</v>
      </c>
      <c r="DO7" s="25">
        <v>49.39</v>
      </c>
      <c r="DP7" s="25">
        <v>50.75</v>
      </c>
      <c r="DQ7" s="25">
        <v>51.72</v>
      </c>
      <c r="DR7" s="25">
        <v>51.51</v>
      </c>
      <c r="DS7" s="25">
        <v>41.1</v>
      </c>
      <c r="DT7" s="25">
        <v>40.590000000000003</v>
      </c>
      <c r="DU7" s="25">
        <v>44.35</v>
      </c>
      <c r="DV7" s="25">
        <v>46.19</v>
      </c>
      <c r="DW7" s="25">
        <v>49.11</v>
      </c>
      <c r="DX7" s="25">
        <v>15.33</v>
      </c>
      <c r="DY7" s="25">
        <v>16.760000000000002</v>
      </c>
      <c r="DZ7" s="25">
        <v>18.57</v>
      </c>
      <c r="EA7" s="25">
        <v>21.14</v>
      </c>
      <c r="EB7" s="25">
        <v>22.12</v>
      </c>
      <c r="EC7" s="25">
        <v>23.75</v>
      </c>
      <c r="ED7" s="25">
        <v>0.77</v>
      </c>
      <c r="EE7" s="25">
        <v>0.9</v>
      </c>
      <c r="EF7" s="25">
        <v>0.65</v>
      </c>
      <c r="EG7" s="25">
        <v>0.2</v>
      </c>
      <c r="EH7" s="25">
        <v>0.96</v>
      </c>
      <c r="EI7" s="25">
        <v>0.43</v>
      </c>
      <c r="EJ7" s="25">
        <v>0.42</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2023-12-05T01:00:01Z</dcterms:created>
  <dcterms:modified xsi:type="dcterms:W3CDTF">2024-02-02T06:41:43Z</dcterms:modified>
  <cp:category/>
</cp:coreProperties>
</file>