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0223\Desktop\"/>
    </mc:Choice>
  </mc:AlternateContent>
  <xr:revisionPtr revIDLastSave="0" documentId="13_ncr:1_{2C416565-657B-419F-8EBD-CDDFC97F7640}" xr6:coauthVersionLast="47" xr6:coauthVersionMax="47" xr10:uidLastSave="{00000000-0000-0000-0000-000000000000}"/>
  <workbookProtection workbookAlgorithmName="SHA-512" workbookHashValue="S8VK9JWd413sZzLUwdQJoR/LPsobdf8BKvoyQj4mH37UBmRKCefGut5h3j2g5vZRUd4AGaK0HRa2YM0dZ/xmAA==" workbookSaltValue="MJvWdosA5yyuWmAqOjBt8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F85" i="4"/>
  <c r="BB10" i="4"/>
  <c r="P10" i="4"/>
  <c r="B10" i="4"/>
  <c r="AD8" i="4"/>
  <c r="W8" i="4"/>
  <c r="P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<sst xmlns="http://schemas.openxmlformats.org/spreadsheetml/2006/main" count="228" uniqueCount="113">
  <si>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</si>
  <si>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</si>
  <si>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</si>
  <si>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</si>
  <si>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</si>
  <si>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</si>
  <si>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</si>
  <si>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</si>
  <si>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</si>
  <si>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</si>
  <si>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</si>
  <si>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</si>
  <si>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</si>
  <si>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</si>
  <si>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</si>
  <si>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</si>
  <si>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</si>
  <si>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</si>
  <si>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</si>
  <si>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</si>
  <si>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</si>
  <si>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</si>
  <si>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</si>
  <si>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</si>
  <si>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</si>
  <si>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</si>
  <si>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</si>
  <si>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</si>
  <si>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</si>
  <si>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</si>
  <si>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</si>
  <si>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</si>
  <si>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</si>
  <si>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</si>
  <si>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</si>
  <si>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</si>
  <si>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</si>
  <si>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</si>
  <si>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</si>
  <si>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</si>
  <si>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</si>
  <si>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</si>
  <si>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</si>
  <si>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</si>
  <si>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</si>
  <si>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</si>
  <si>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</si>
  <si>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</si>
  <si>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</si>
  <si>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</si>
  <si>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</si>
  <si>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</si>
  <si>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</si>
  <si>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</si>
  <si>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</si>
  <si>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</si>
  <si>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</si>
  <si>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</si>
  <si>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</si>
  <si>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</si>
  <si>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</si>
  <si>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</si>
  <si>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</si>
  <si>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</si>
  <si>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</si>
  <si>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</si>
  <si>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</si>
  <si>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</si>
  <si>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</si>
  <si>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</si>
  <si>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</si>
  <si>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</si>
  <si>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</si>
  <si>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</si>
  <si>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</si>
  <si>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</si>
  <si>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</si>
  <si>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</si>
  <si>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</si>
  <si>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</si>
  <si>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</si>
  <si>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</si>
  <si>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</si>
  <si>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</si>
  <si>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</si>
  <si>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</si>
  <si>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</si>
  <si>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</si>
  <si>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</si>
  <si>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</si>
  <si>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</si>
  <si>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</si>
  <si>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</si>
  <si>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</si>
  <si>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</si>
  <si>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</si>
  <si>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</si>
  <si>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</si>
  <si>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</si>
  <si>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</si>
  <si>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</si>
  <si>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</si>
  <si>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</si>
  <si>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</si>
  <si>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</si>
  <si>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</si>
  <si>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</si>
  <si>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</si>
  <si>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</si>
  <si>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</si>
  <si>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管路経年化率及び管路更新率全てにおいて類似団体より劣位であり老朽化が進行している。今後さらに更新需要が高くなるため、平準化を念頭に効果的・効率的な投資を行う必要がある。</t>
    <rPh sb="0" eb="2">
      <t>ユウケイ</t>
    </rPh>
    <rPh sb="2" eb="4">
      <t>コテイ</t>
    </rPh>
    <rPh sb="4" eb="6">
      <t>シサン</t>
    </rPh>
    <rPh sb="6" eb="8">
      <t>ゲンカ</t>
    </rPh>
    <rPh sb="8" eb="10">
      <t>ショウキャク</t>
    </rPh>
    <rPh sb="10" eb="11">
      <t>リツ</t>
    </rPh>
    <rPh sb="12" eb="14">
      <t>カンロ</t>
    </rPh>
    <rPh sb="14" eb="17">
      <t>ケイネンカ</t>
    </rPh>
    <rPh sb="17" eb="18">
      <t>リツ</t>
    </rPh>
    <rPh sb="18" eb="19">
      <t>オヨ</t>
    </rPh>
    <rPh sb="20" eb="22">
      <t>カンロ</t>
    </rPh>
    <rPh sb="22" eb="24">
      <t>コウシン</t>
    </rPh>
    <rPh sb="24" eb="25">
      <t>リツ</t>
    </rPh>
    <rPh sb="25" eb="26">
      <t>スベ</t>
    </rPh>
    <rPh sb="31" eb="35">
      <t>ルイジダンタイ</t>
    </rPh>
    <rPh sb="37" eb="39">
      <t>レツイ</t>
    </rPh>
    <rPh sb="42" eb="45">
      <t>ロウキュウカ</t>
    </rPh>
    <rPh sb="46" eb="48">
      <t>シンコウ</t>
    </rPh>
    <rPh sb="53" eb="55">
      <t>コンゴ</t>
    </rPh>
    <rPh sb="58" eb="60">
      <t>コウシン</t>
    </rPh>
    <rPh sb="60" eb="62">
      <t>ジュヨウ</t>
    </rPh>
    <rPh sb="63" eb="64">
      <t>タカ</t>
    </rPh>
    <rPh sb="70" eb="73">
      <t>ヘイジュンカ</t>
    </rPh>
    <rPh sb="74" eb="76">
      <t>ネントウ</t>
    </rPh>
    <rPh sb="77" eb="80">
      <t>コウカテキ</t>
    </rPh>
    <rPh sb="81" eb="84">
      <t>コウリツテキ</t>
    </rPh>
    <rPh sb="85" eb="87">
      <t>トウシ</t>
    </rPh>
    <rPh sb="88" eb="89">
      <t>オコナ</t>
    </rPh>
    <rPh sb="90" eb="92">
      <t>ヒツヨウ</t>
    </rPh>
    <phoneticPr fontId="4"/>
  </si>
  <si>
    <t>経常収支比率・流動比率・料金回収率等各数値が100%を上回っている。累積欠損金も発生しておらず、現時点では経営の健全性を確保していると考える。一方で施設利用率は3割を割り込み、類似団体と比較するとかなり劣位にあるため、適正な水準に向けた改善が必要である。</t>
    <rPh sb="0" eb="2">
      <t>ケイジョウ</t>
    </rPh>
    <rPh sb="2" eb="4">
      <t>シュウシ</t>
    </rPh>
    <rPh sb="4" eb="6">
      <t>ヒリツ</t>
    </rPh>
    <rPh sb="7" eb="9">
      <t>リュウドウ</t>
    </rPh>
    <rPh sb="9" eb="11">
      <t>ヒリツ</t>
    </rPh>
    <rPh sb="12" eb="14">
      <t>リョウキン</t>
    </rPh>
    <rPh sb="14" eb="16">
      <t>カイシュウ</t>
    </rPh>
    <rPh sb="16" eb="17">
      <t>リツ</t>
    </rPh>
    <rPh sb="17" eb="18">
      <t>トウ</t>
    </rPh>
    <rPh sb="18" eb="19">
      <t>カク</t>
    </rPh>
    <rPh sb="19" eb="21">
      <t>スウチ</t>
    </rPh>
    <rPh sb="27" eb="29">
      <t>ウワマワ</t>
    </rPh>
    <rPh sb="34" eb="36">
      <t>ルイセキ</t>
    </rPh>
    <rPh sb="36" eb="39">
      <t>ケッソンキン</t>
    </rPh>
    <rPh sb="40" eb="42">
      <t>ハッセイ</t>
    </rPh>
    <rPh sb="48" eb="51">
      <t>ゲンジテン</t>
    </rPh>
    <rPh sb="53" eb="55">
      <t>ケイエイ</t>
    </rPh>
    <rPh sb="56" eb="59">
      <t>ケンゼンセイ</t>
    </rPh>
    <rPh sb="60" eb="62">
      <t>カクホ</t>
    </rPh>
    <rPh sb="67" eb="68">
      <t>カンガ</t>
    </rPh>
    <rPh sb="71" eb="73">
      <t>イッポウ</t>
    </rPh>
    <rPh sb="74" eb="76">
      <t>シセツ</t>
    </rPh>
    <rPh sb="76" eb="78">
      <t>リヨウ</t>
    </rPh>
    <rPh sb="78" eb="79">
      <t>リツ</t>
    </rPh>
    <rPh sb="81" eb="82">
      <t>ワリ</t>
    </rPh>
    <rPh sb="83" eb="84">
      <t>ワ</t>
    </rPh>
    <rPh sb="85" eb="86">
      <t>コ</t>
    </rPh>
    <rPh sb="88" eb="90">
      <t>ルイジ</t>
    </rPh>
    <rPh sb="90" eb="92">
      <t>ダンタイ</t>
    </rPh>
    <rPh sb="93" eb="95">
      <t>ヒカク</t>
    </rPh>
    <rPh sb="101" eb="103">
      <t>レツイ</t>
    </rPh>
    <rPh sb="109" eb="111">
      <t>テキセイ</t>
    </rPh>
    <rPh sb="112" eb="114">
      <t>スイジュン</t>
    </rPh>
    <rPh sb="115" eb="116">
      <t>ム</t>
    </rPh>
    <rPh sb="118" eb="120">
      <t>カイゼン</t>
    </rPh>
    <rPh sb="121" eb="123">
      <t>ヒツヨウ</t>
    </rPh>
    <phoneticPr fontId="4"/>
  </si>
  <si>
    <t>今後も、経営に関する各指標が健全な数値を保てるよう更なる経営努力を継続する。老朽化の状況に関する指標の悪化が顕著であるため、計画的な更新が必要であるが、適正な規模・能力を考慮した施設の適正化、また、費用の抑制や平準化を念頭に補強・補修等による長寿命化も進め、経営の健全化と設備投資を行う。</t>
    <rPh sb="0" eb="2">
      <t>コンゴ</t>
    </rPh>
    <rPh sb="4" eb="6">
      <t>ケイエイ</t>
    </rPh>
    <rPh sb="7" eb="8">
      <t>カン</t>
    </rPh>
    <rPh sb="10" eb="13">
      <t>カクシヒョウ</t>
    </rPh>
    <rPh sb="14" eb="16">
      <t>ケンゼン</t>
    </rPh>
    <rPh sb="17" eb="19">
      <t>スウチ</t>
    </rPh>
    <rPh sb="20" eb="21">
      <t>タモ</t>
    </rPh>
    <rPh sb="25" eb="26">
      <t>サラ</t>
    </rPh>
    <rPh sb="28" eb="30">
      <t>ケイエイ</t>
    </rPh>
    <rPh sb="30" eb="32">
      <t>ドリョク</t>
    </rPh>
    <rPh sb="33" eb="35">
      <t>ケイゾク</t>
    </rPh>
    <rPh sb="38" eb="41">
      <t>ロウキュウカ</t>
    </rPh>
    <rPh sb="42" eb="44">
      <t>ジョウキョウ</t>
    </rPh>
    <rPh sb="45" eb="46">
      <t>カン</t>
    </rPh>
    <rPh sb="48" eb="50">
      <t>シヒョウ</t>
    </rPh>
    <rPh sb="51" eb="53">
      <t>アッカ</t>
    </rPh>
    <rPh sb="54" eb="56">
      <t>ケンチョ</t>
    </rPh>
    <rPh sb="62" eb="65">
      <t>ケイカクテキ</t>
    </rPh>
    <rPh sb="66" eb="68">
      <t>コウシン</t>
    </rPh>
    <rPh sb="69" eb="71">
      <t>ヒツヨウ</t>
    </rPh>
    <rPh sb="109" eb="111">
      <t>ネントウ</t>
    </rPh>
    <rPh sb="126" eb="127">
      <t>スス</t>
    </rPh>
    <rPh sb="129" eb="131">
      <t>ケイエイ</t>
    </rPh>
    <rPh sb="132" eb="135">
      <t>ケンゼンカ</t>
    </rPh>
    <rPh sb="136" eb="138">
      <t>セツビ</t>
    </rPh>
    <rPh sb="138" eb="140">
      <t>トウシ</t>
    </rPh>
    <rPh sb="141" eb="14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</si>
</sst>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0.21</c:v>
                </c:pt>
                <c:pt idx="2">
                  <c:v>0.09</c:v>
                </c:pt>
                <c:pt idx="3">
                  <c:v>0.04</c:v>
                </c:pt>
                <c:pt idx="4">
                  <c:v>0.14000000000000001</c:v>
                </c:pt>
              </c:numCache>
            </c:numRef>
          </c:val>
          <c:extLst>
            <c:ext xmlns:c16="http://schemas.microsoft.com/office/drawing/2014/chart" uri="{C3380CC4-5D6E-409C-BE32-E72D297353CC}">
              <c16:uniqueId val="{00000000-6933-46AC-8D7E-99AE1D4F12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6933-46AC-8D7E-99AE1D4F12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30.5</c:v>
                </c:pt>
                <c:pt idx="1">
                  <c:v>29</c:v>
                </c:pt>
                <c:pt idx="2">
                  <c:v>28.53</c:v>
                </c:pt>
                <c:pt idx="3">
                  <c:v>27.54</c:v>
                </c:pt>
                <c:pt idx="4">
                  <c:v>27.03</c:v>
                </c:pt>
              </c:numCache>
            </c:numRef>
          </c:val>
          <c:extLst>
            <c:ext xmlns:c16="http://schemas.microsoft.com/office/drawing/2014/chart" uri="{C3380CC4-5D6E-409C-BE32-E72D297353CC}">
              <c16:uniqueId val="{00000000-94EF-4BEC-ABEC-742F5B3EC9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94EF-4BEC-ABEC-742F5B3EC9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90.19</c:v>
                </c:pt>
                <c:pt idx="1">
                  <c:v>90.2</c:v>
                </c:pt>
                <c:pt idx="2">
                  <c:v>90.19</c:v>
                </c:pt>
                <c:pt idx="3">
                  <c:v>90.19</c:v>
                </c:pt>
                <c:pt idx="4">
                  <c:v>90.19</c:v>
                </c:pt>
              </c:numCache>
            </c:numRef>
          </c:val>
          <c:extLst>
            <c:ext xmlns:c16="http://schemas.microsoft.com/office/drawing/2014/chart" uri="{C3380CC4-5D6E-409C-BE32-E72D297353CC}">
              <c16:uniqueId val="{00000000-E6B4-4BE6-9419-417323062C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E6B4-4BE6-9419-417323062C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96.22</c:v>
                </c:pt>
                <c:pt idx="1">
                  <c:v>113.32</c:v>
                </c:pt>
                <c:pt idx="2">
                  <c:v>121.16</c:v>
                </c:pt>
                <c:pt idx="3">
                  <c:v>116.14</c:v>
                </c:pt>
                <c:pt idx="4">
                  <c:v>122.29</c:v>
                </c:pt>
              </c:numCache>
            </c:numRef>
          </c:val>
          <c:extLst>
            <c:ext xmlns:c16="http://schemas.microsoft.com/office/drawing/2014/chart" uri="{C3380CC4-5D6E-409C-BE32-E72D297353CC}">
              <c16:uniqueId val="{00000000-21BC-441B-874A-020A070CD6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1BC-441B-874A-020A070CD6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61.79</c:v>
                </c:pt>
                <c:pt idx="1">
                  <c:v>62.93</c:v>
                </c:pt>
                <c:pt idx="2">
                  <c:v>64.36</c:v>
                </c:pt>
                <c:pt idx="3">
                  <c:v>65.489999999999995</c:v>
                </c:pt>
                <c:pt idx="4">
                  <c:v>66.349999999999994</c:v>
                </c:pt>
              </c:numCache>
            </c:numRef>
          </c:val>
          <c:extLst>
            <c:ext xmlns:c16="http://schemas.microsoft.com/office/drawing/2014/chart" uri="{C3380CC4-5D6E-409C-BE32-E72D297353CC}">
              <c16:uniqueId val="{00000000-49F7-484F-91A6-D3106197FE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9F7-484F-91A6-D3106197FE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29.23</c:v>
                </c:pt>
                <c:pt idx="1">
                  <c:v>42.8</c:v>
                </c:pt>
                <c:pt idx="2">
                  <c:v>71.150000000000006</c:v>
                </c:pt>
                <c:pt idx="3">
                  <c:v>72.010000000000005</c:v>
                </c:pt>
                <c:pt idx="4">
                  <c:v>72.69</c:v>
                </c:pt>
              </c:numCache>
            </c:numRef>
          </c:val>
          <c:extLst>
            <c:ext xmlns:c16="http://schemas.microsoft.com/office/drawing/2014/chart" uri="{C3380CC4-5D6E-409C-BE32-E72D297353CC}">
              <c16:uniqueId val="{00000000-2C2F-4496-9730-DF6796B2B5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2C2F-4496-9730-DF6796B2B5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DE-4829-BDAC-08475BCC13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DCDE-4829-BDAC-08475BCC13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288.07</c:v>
                </c:pt>
                <c:pt idx="1">
                  <c:v>276.14</c:v>
                </c:pt>
                <c:pt idx="2">
                  <c:v>432.05</c:v>
                </c:pt>
                <c:pt idx="3">
                  <c:v>543.08000000000004</c:v>
                </c:pt>
                <c:pt idx="4">
                  <c:v>435.65</c:v>
                </c:pt>
              </c:numCache>
            </c:numRef>
          </c:val>
          <c:extLst>
            <c:ext xmlns:c16="http://schemas.microsoft.com/office/drawing/2014/chart" uri="{C3380CC4-5D6E-409C-BE32-E72D297353CC}">
              <c16:uniqueId val="{00000000-D52B-440F-874C-264ED22635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D52B-440F-874C-264ED22635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188.19</c:v>
                </c:pt>
                <c:pt idx="1">
                  <c:v>155.97999999999999</c:v>
                </c:pt>
                <c:pt idx="2">
                  <c:v>143.47</c:v>
                </c:pt>
                <c:pt idx="3">
                  <c:v>131.28</c:v>
                </c:pt>
                <c:pt idx="4">
                  <c:v>133.07</c:v>
                </c:pt>
              </c:numCache>
            </c:numRef>
          </c:val>
          <c:extLst>
            <c:ext xmlns:c16="http://schemas.microsoft.com/office/drawing/2014/chart" uri="{C3380CC4-5D6E-409C-BE32-E72D297353CC}">
              <c16:uniqueId val="{00000000-53CB-4598-8154-6E5AC72BF1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53CB-4598-8154-6E5AC72BF1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69.95</c:v>
                </c:pt>
                <c:pt idx="1">
                  <c:v>99.56</c:v>
                </c:pt>
                <c:pt idx="2">
                  <c:v>100.88</c:v>
                </c:pt>
                <c:pt idx="3">
                  <c:v>98.84</c:v>
                </c:pt>
                <c:pt idx="4">
                  <c:v>101.59</c:v>
                </c:pt>
              </c:numCache>
            </c:numRef>
          </c:val>
          <c:extLst>
            <c:ext xmlns:c16="http://schemas.microsoft.com/office/drawing/2014/chart" uri="{C3380CC4-5D6E-409C-BE32-E72D297353CC}">
              <c16:uniqueId val="{00000000-754C-4BD5-8C48-B505D4749F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54C-4BD5-8C48-B505D4749F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214.75</c:v>
                </c:pt>
                <c:pt idx="1">
                  <c:v>193.54</c:v>
                </c:pt>
                <c:pt idx="2">
                  <c:v>190.51</c:v>
                </c:pt>
                <c:pt idx="3">
                  <c:v>195.05</c:v>
                </c:pt>
                <c:pt idx="4">
                  <c:v>189.81</c:v>
                </c:pt>
              </c:numCache>
            </c:numRef>
          </c:val>
          <c:extLst>
            <c:ext xmlns:c16="http://schemas.microsoft.com/office/drawing/2014/chart" uri="{C3380CC4-5D6E-409C-BE32-E72D297353CC}">
              <c16:uniqueId val="{00000000-A2C5-46C2-9E4B-F9DE4CF364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2C5-46C2-9E4B-F9DE4CF364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4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徳島県　つるぎ町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7893</v>
      </c>
      <c r="AM8" s="59"/>
      <c r="AN8" s="59"/>
      <c r="AO8" s="59"/>
      <c r="AP8" s="59"/>
      <c r="AQ8" s="59"/>
      <c r="AR8" s="59"/>
      <c r="AS8" s="59"/>
      <c r="AT8" s="56">
        <f>データ!$S$6</f>
        <v>194.84</v>
      </c>
      <c r="AU8" s="57"/>
      <c r="AV8" s="57"/>
      <c r="AW8" s="57"/>
      <c r="AX8" s="57"/>
      <c r="AY8" s="57"/>
      <c r="AZ8" s="57"/>
      <c r="BA8" s="57"/>
      <c r="BB8" s="46">
        <f>データ!$T$6</f>
        <v>40.51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83.5</v>
      </c>
      <c r="J10" s="57"/>
      <c r="K10" s="57"/>
      <c r="L10" s="57"/>
      <c r="M10" s="57"/>
      <c r="N10" s="57"/>
      <c r="O10" s="58"/>
      <c r="P10" s="46">
        <f>データ!$P$6</f>
        <v>88.48</v>
      </c>
      <c r="Q10" s="46"/>
      <c r="R10" s="46"/>
      <c r="S10" s="46"/>
      <c r="T10" s="46"/>
      <c r="U10" s="46"/>
      <c r="V10" s="46"/>
      <c r="W10" s="59">
        <f>データ!$Q$6</f>
        <v>3790</v>
      </c>
      <c r="X10" s="59"/>
      <c r="Y10" s="59"/>
      <c r="Z10" s="59"/>
      <c r="AA10" s="59"/>
      <c r="AB10" s="59"/>
      <c r="AC10" s="59"/>
      <c r="AD10" s="2"/>
      <c r="AE10" s="2"/>
      <c r="AF10" s="2"/>
      <c r="AG10" s="2"/>
      <c r="AH10" s="2"/>
      <c r="AI10" s="2"/>
      <c r="AJ10" s="2"/>
      <c r="AK10" s="2"/>
      <c r="AL10" s="59">
        <f>データ!$U$6</f>
        <v>6890</v>
      </c>
      <c r="AM10" s="59"/>
      <c r="AN10" s="59"/>
      <c r="AO10" s="59"/>
      <c r="AP10" s="59"/>
      <c r="AQ10" s="59"/>
      <c r="AR10" s="59"/>
      <c r="AS10" s="59"/>
      <c r="AT10" s="56">
        <f>データ!$V$6</f>
        <v>49.04</v>
      </c>
      <c r="AU10" s="57"/>
      <c r="AV10" s="57"/>
      <c r="AW10" s="57"/>
      <c r="AX10" s="57"/>
      <c r="AY10" s="57"/>
      <c r="AZ10" s="57"/>
      <c r="BA10" s="57"/>
      <c r="BB10" s="46">
        <f>データ!$W$6</f>
        <v>140.5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ToF4/ogbmSWuCiExIxShahfy5Yoe1aFHbWiPqDKv2nNbCBGISKiButBHn7cm2qpdcUlfhq6M6OQaLjNdhPhjA==" saltValue="UZEnZFk3d/wrkijETeef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364681</v>
      </c>
      <c r="D6" s="20">
        <f t="shared" si="3"/>
        <v>46</v>
      </c>
      <c r="E6" s="20">
        <f t="shared" si="3"/>
        <v>1</v>
      </c>
      <c r="F6" s="20">
        <f t="shared" si="3"/>
        <v>0</v>
      </c>
      <c r="G6" s="20">
        <f t="shared" si="3"/>
        <v>1</v>
      </c>
      <c r="H6" s="20" t="str">
        <f t="shared" si="3"/>
        <v>徳島県　つるぎ町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83.5</v>
      </c>
      <c r="P6" s="21">
        <f t="shared" si="3"/>
        <v>88.48</v>
      </c>
      <c r="Q6" s="21">
        <f t="shared" si="3"/>
        <v>3790</v>
      </c>
      <c r="R6" s="21">
        <f t="shared" si="3"/>
        <v>7893</v>
      </c>
      <c r="S6" s="21">
        <f t="shared" si="3"/>
        <v>194.84</v>
      </c>
      <c r="T6" s="21">
        <f t="shared" si="3"/>
        <v>40.51</v>
      </c>
      <c r="U6" s="21">
        <f t="shared" si="3"/>
        <v>6890</v>
      </c>
      <c r="V6" s="21">
        <f t="shared" si="3"/>
        <v>49.04</v>
      </c>
      <c r="W6" s="21">
        <f t="shared" si="3"/>
        <v>140.5</v>
      </c>
      <c r="X6" s="22">
        <f>IF(X7="",NA(),X7)</f>
        <v>96.22</v>
      </c>
      <c r="Y6" s="22">
        <f t="shared" ref="Y6:AG6" si="4">IF(Y7="",NA(),Y7)</f>
        <v>113.32</v>
      </c>
      <c r="Z6" s="22">
        <f t="shared" si="4"/>
        <v>121.16</v>
      </c>
      <c r="AA6" s="22">
        <f t="shared" si="4"/>
        <v>116.14</v>
      </c>
      <c r="AB6" s="22">
        <f t="shared" si="4"/>
        <v>122.29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288.07</v>
      </c>
      <c r="AU6" s="22">
        <f t="shared" ref="AU6:BC6" si="6">IF(AU7="",NA(),AU7)</f>
        <v>276.14</v>
      </c>
      <c r="AV6" s="22">
        <f t="shared" si="6"/>
        <v>432.05</v>
      </c>
      <c r="AW6" s="22">
        <f t="shared" si="6"/>
        <v>543.08000000000004</v>
      </c>
      <c r="AX6" s="22">
        <f t="shared" si="6"/>
        <v>435.65</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188.19</v>
      </c>
      <c r="BF6" s="22">
        <f t="shared" ref="BF6:BN6" si="7">IF(BF7="",NA(),BF7)</f>
        <v>155.97999999999999</v>
      </c>
      <c r="BG6" s="22">
        <f t="shared" si="7"/>
        <v>143.47</v>
      </c>
      <c r="BH6" s="22">
        <f t="shared" si="7"/>
        <v>131.28</v>
      </c>
      <c r="BI6" s="22">
        <f t="shared" si="7"/>
        <v>133.07</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69.95</v>
      </c>
      <c r="BQ6" s="22">
        <f t="shared" ref="BQ6:BY6" si="8">IF(BQ7="",NA(),BQ7)</f>
        <v>99.56</v>
      </c>
      <c r="BR6" s="22">
        <f t="shared" si="8"/>
        <v>100.88</v>
      </c>
      <c r="BS6" s="22">
        <f t="shared" si="8"/>
        <v>98.84</v>
      </c>
      <c r="BT6" s="22">
        <f t="shared" si="8"/>
        <v>101.59</v>
      </c>
      <c r="BU6" s="22">
        <f t="shared" si="8"/>
        <v>84.77</v>
      </c>
      <c r="BV6" s="22">
        <f t="shared" si="8"/>
        <v>87.11</v>
      </c>
      <c r="BW6" s="22">
        <f t="shared" si="8"/>
        <v>82.78</v>
      </c>
      <c r="BX6" s="22">
        <f t="shared" si="8"/>
        <v>84.82</v>
      </c>
      <c r="BY6" s="22">
        <f t="shared" si="8"/>
        <v>82.29</v>
      </c>
      <c r="BZ6" s="21" t="str">
        <f>IF(BZ7="","",IF(BZ7="-","【-】","【"&amp;SUBSTITUTE(TEXT(BZ7,"#,##0.00"),"-","△")&amp;"】"))</f>
        <v>【97.47】</v>
      </c>
      <c r="CA6" s="22">
        <f>IF(CA7="",NA(),CA7)</f>
        <v>214.75</v>
      </c>
      <c r="CB6" s="22">
        <f t="shared" ref="CB6:CJ6" si="9">IF(CB7="",NA(),CB7)</f>
        <v>193.54</v>
      </c>
      <c r="CC6" s="22">
        <f t="shared" si="9"/>
        <v>190.51</v>
      </c>
      <c r="CD6" s="22">
        <f t="shared" si="9"/>
        <v>195.05</v>
      </c>
      <c r="CE6" s="22">
        <f t="shared" si="9"/>
        <v>189.81</v>
      </c>
      <c r="CF6" s="22">
        <f t="shared" si="9"/>
        <v>227.27</v>
      </c>
      <c r="CG6" s="22">
        <f t="shared" si="9"/>
        <v>223.98</v>
      </c>
      <c r="CH6" s="22">
        <f t="shared" si="9"/>
        <v>225.09</v>
      </c>
      <c r="CI6" s="22">
        <f t="shared" si="9"/>
        <v>224.82</v>
      </c>
      <c r="CJ6" s="22">
        <f t="shared" si="9"/>
        <v>230.85</v>
      </c>
      <c r="CK6" s="21" t="str">
        <f>IF(CK7="","",IF(CK7="-","【-】","【"&amp;SUBSTITUTE(TEXT(CK7,"#,##0.00"),"-","△")&amp;"】"))</f>
        <v>【174.75】</v>
      </c>
      <c r="CL6" s="22">
        <f>IF(CL7="",NA(),CL7)</f>
        <v>30.5</v>
      </c>
      <c r="CM6" s="22">
        <f t="shared" ref="CM6:CU6" si="10">IF(CM7="",NA(),CM7)</f>
        <v>29</v>
      </c>
      <c r="CN6" s="22">
        <f t="shared" si="10"/>
        <v>28.53</v>
      </c>
      <c r="CO6" s="22">
        <f t="shared" si="10"/>
        <v>27.54</v>
      </c>
      <c r="CP6" s="22">
        <f t="shared" si="10"/>
        <v>27.03</v>
      </c>
      <c r="CQ6" s="22">
        <f t="shared" si="10"/>
        <v>50.29</v>
      </c>
      <c r="CR6" s="22">
        <f t="shared" si="10"/>
        <v>49.64</v>
      </c>
      <c r="CS6" s="22">
        <f t="shared" si="10"/>
        <v>49.38</v>
      </c>
      <c r="CT6" s="22">
        <f t="shared" si="10"/>
        <v>50.09</v>
      </c>
      <c r="CU6" s="22">
        <f t="shared" si="10"/>
        <v>50.1</v>
      </c>
      <c r="CV6" s="21" t="str">
        <f>IF(CV7="","",IF(CV7="-","【-】","【"&amp;SUBSTITUTE(TEXT(CV7,"#,##0.00"),"-","△")&amp;"】"))</f>
        <v>【59.97】</v>
      </c>
      <c r="CW6" s="22">
        <f>IF(CW7="",NA(),CW7)</f>
        <v>90.19</v>
      </c>
      <c r="CX6" s="22">
        <f t="shared" ref="CX6:DF6" si="11">IF(CX7="",NA(),CX7)</f>
        <v>90.2</v>
      </c>
      <c r="CY6" s="22">
        <f t="shared" si="11"/>
        <v>90.19</v>
      </c>
      <c r="CZ6" s="22">
        <f t="shared" si="11"/>
        <v>90.19</v>
      </c>
      <c r="DA6" s="22">
        <f t="shared" si="11"/>
        <v>90.19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61.79</v>
      </c>
      <c r="DI6" s="22">
        <f t="shared" ref="DI6:DQ6" si="12">IF(DI7="",NA(),DI7)</f>
        <v>62.93</v>
      </c>
      <c r="DJ6" s="22">
        <f t="shared" si="12"/>
        <v>64.36</v>
      </c>
      <c r="DK6" s="22">
        <f t="shared" si="12"/>
        <v>65.489999999999995</v>
      </c>
      <c r="DL6" s="22">
        <f t="shared" si="12"/>
        <v>66.349999999999994</v>
      </c>
      <c r="DM6" s="22">
        <f t="shared" si="12"/>
        <v>45.85</v>
      </c>
      <c r="DN6" s="22">
        <f t="shared" si="12"/>
        <v>47.31</v>
      </c>
      <c r="DO6" s="22">
        <f t="shared" si="12"/>
        <v>47.5</v>
      </c>
      <c r="DP6" s="22">
        <f t="shared" si="12"/>
        <v>48.41</v>
      </c>
      <c r="DQ6" s="22">
        <f t="shared" si="12"/>
        <v>50.02</v>
      </c>
      <c r="DR6" s="21" t="str">
        <f>IF(DR7="","",IF(DR7="-","【-】","【"&amp;SUBSTITUTE(TEXT(DR7,"#,##0.00"),"-","△")&amp;"】"))</f>
        <v>【51.51】</v>
      </c>
      <c r="DS6" s="22">
        <f>IF(DS7="",NA(),DS7)</f>
        <v>29.23</v>
      </c>
      <c r="DT6" s="22">
        <f t="shared" ref="DT6:EB6" si="13">IF(DT7="",NA(),DT7)</f>
        <v>42.8</v>
      </c>
      <c r="DU6" s="22">
        <f t="shared" si="13"/>
        <v>71.150000000000006</v>
      </c>
      <c r="DV6" s="22">
        <f t="shared" si="13"/>
        <v>72.010000000000005</v>
      </c>
      <c r="DW6" s="22">
        <f t="shared" si="13"/>
        <v>72.69</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0.09</v>
      </c>
      <c r="EE6" s="22">
        <f t="shared" ref="EE6:EM6" si="14">IF(EE7="",NA(),EE7)</f>
        <v>0.21</v>
      </c>
      <c r="EF6" s="22">
        <f t="shared" si="14"/>
        <v>0.09</v>
      </c>
      <c r="EG6" s="22">
        <f t="shared" si="14"/>
        <v>0.04</v>
      </c>
      <c r="EH6" s="22">
        <f t="shared" si="14"/>
        <v>0.14000000000000001</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364681</v>
      </c>
      <c r="D7" s="24">
        <v>46</v>
      </c>
      <c r="E7" s="24">
        <v>1</v>
      </c>
      <c r="F7" s="24">
        <v>0</v>
      </c>
      <c r="G7" s="24">
        <v>1</v>
      </c>
      <c r="H7" s="24" t="s">
        <v>93</v>
      </c>
      <c r="I7" s="24" t="s">
        <v>94</v>
      </c>
      <c r="J7" s="24" t="s">
        <v>95</v>
      </c>
      <c r="K7" s="24" t="s">
        <v>96</v>
      </c>
      <c r="L7" s="24" t="s">
        <v>97</v>
      </c>
      <c r="M7" s="24" t="s">
        <v>98</v>
      </c>
      <c r="N7" s="25" t="s">
        <v>99</v>
      </c>
      <c r="O7" s="25">
        <v>83.5</v>
      </c>
      <c r="P7" s="25">
        <v>88.48</v>
      </c>
      <c r="Q7" s="25">
        <v>3790</v>
      </c>
      <c r="R7" s="25">
        <v>7893</v>
      </c>
      <c r="S7" s="25">
        <v>194.84</v>
      </c>
      <c r="T7" s="25">
        <v>40.51</v>
      </c>
      <c r="U7" s="25">
        <v>6890</v>
      </c>
      <c r="V7" s="25">
        <v>49.04</v>
      </c>
      <c r="W7" s="25">
        <v>140.5</v>
      </c>
      <c r="X7" s="25">
        <v>96.22</v>
      </c>
      <c r="Y7" s="25">
        <v>113.32</v>
      </c>
      <c r="Z7" s="25">
        <v>121.16</v>
      </c>
      <c r="AA7" s="25">
        <v>116.14</v>
      </c>
      <c r="AB7" s="25">
        <v>122.29</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288.07</v>
      </c>
      <c r="AU7" s="25">
        <v>276.14</v>
      </c>
      <c r="AV7" s="25">
        <v>432.05</v>
      </c>
      <c r="AW7" s="25">
        <v>543.08000000000004</v>
      </c>
      <c r="AX7" s="25">
        <v>435.65</v>
      </c>
      <c r="AY7" s="25">
        <v>300.14</v>
      </c>
      <c r="AZ7" s="25">
        <v>301.04000000000002</v>
      </c>
      <c r="BA7" s="25">
        <v>305.08</v>
      </c>
      <c r="BB7" s="25">
        <v>305.33999999999997</v>
      </c>
      <c r="BC7" s="25">
        <v>310.01</v>
      </c>
      <c r="BD7" s="25">
        <v>252.29</v>
      </c>
      <c r="BE7" s="25">
        <v>188.19</v>
      </c>
      <c r="BF7" s="25">
        <v>155.97999999999999</v>
      </c>
      <c r="BG7" s="25">
        <v>143.47</v>
      </c>
      <c r="BH7" s="25">
        <v>131.28</v>
      </c>
      <c r="BI7" s="25">
        <v>133.07</v>
      </c>
      <c r="BJ7" s="25">
        <v>566.65</v>
      </c>
      <c r="BK7" s="25">
        <v>551.62</v>
      </c>
      <c r="BL7" s="25">
        <v>585.59</v>
      </c>
      <c r="BM7" s="25">
        <v>561.34</v>
      </c>
      <c r="BN7" s="25">
        <v>538.33000000000004</v>
      </c>
      <c r="BO7" s="25">
        <v>268.07</v>
      </c>
      <c r="BP7" s="25">
        <v>69.95</v>
      </c>
      <c r="BQ7" s="25">
        <v>99.56</v>
      </c>
      <c r="BR7" s="25">
        <v>100.88</v>
      </c>
      <c r="BS7" s="25">
        <v>98.84</v>
      </c>
      <c r="BT7" s="25">
        <v>101.59</v>
      </c>
      <c r="BU7" s="25">
        <v>84.77</v>
      </c>
      <c r="BV7" s="25">
        <v>87.11</v>
      </c>
      <c r="BW7" s="25">
        <v>82.78</v>
      </c>
      <c r="BX7" s="25">
        <v>84.82</v>
      </c>
      <c r="BY7" s="25">
        <v>82.29</v>
      </c>
      <c r="BZ7" s="25">
        <v>97.47</v>
      </c>
      <c r="CA7" s="25">
        <v>214.75</v>
      </c>
      <c r="CB7" s="25">
        <v>193.54</v>
      </c>
      <c r="CC7" s="25">
        <v>190.51</v>
      </c>
      <c r="CD7" s="25">
        <v>195.05</v>
      </c>
      <c r="CE7" s="25">
        <v>189.81</v>
      </c>
      <c r="CF7" s="25">
        <v>227.27</v>
      </c>
      <c r="CG7" s="25">
        <v>223.98</v>
      </c>
      <c r="CH7" s="25">
        <v>225.09</v>
      </c>
      <c r="CI7" s="25">
        <v>224.82</v>
      </c>
      <c r="CJ7" s="25">
        <v>230.85</v>
      </c>
      <c r="CK7" s="25">
        <v>174.75</v>
      </c>
      <c r="CL7" s="25">
        <v>30.5</v>
      </c>
      <c r="CM7" s="25">
        <v>29</v>
      </c>
      <c r="CN7" s="25">
        <v>28.53</v>
      </c>
      <c r="CO7" s="25">
        <v>27.54</v>
      </c>
      <c r="CP7" s="25">
        <v>27.03</v>
      </c>
      <c r="CQ7" s="25">
        <v>50.29</v>
      </c>
      <c r="CR7" s="25">
        <v>49.64</v>
      </c>
      <c r="CS7" s="25">
        <v>49.38</v>
      </c>
      <c r="CT7" s="25">
        <v>50.09</v>
      </c>
      <c r="CU7" s="25">
        <v>50.1</v>
      </c>
      <c r="CV7" s="25">
        <v>59.97</v>
      </c>
      <c r="CW7" s="25">
        <v>90.19</v>
      </c>
      <c r="CX7" s="25">
        <v>90.2</v>
      </c>
      <c r="CY7" s="25">
        <v>90.19</v>
      </c>
      <c r="CZ7" s="25">
        <v>90.19</v>
      </c>
      <c r="DA7" s="25">
        <v>90.19</v>
      </c>
      <c r="DB7" s="25">
        <v>77.73</v>
      </c>
      <c r="DC7" s="25">
        <v>78.09</v>
      </c>
      <c r="DD7" s="25">
        <v>78.010000000000005</v>
      </c>
      <c r="DE7" s="25">
        <v>77.599999999999994</v>
      </c>
      <c r="DF7" s="25">
        <v>77.3</v>
      </c>
      <c r="DG7" s="25">
        <v>89.76</v>
      </c>
      <c r="DH7" s="25">
        <v>61.79</v>
      </c>
      <c r="DI7" s="25">
        <v>62.93</v>
      </c>
      <c r="DJ7" s="25">
        <v>64.36</v>
      </c>
      <c r="DK7" s="25">
        <v>65.489999999999995</v>
      </c>
      <c r="DL7" s="25">
        <v>66.349999999999994</v>
      </c>
      <c r="DM7" s="25">
        <v>45.85</v>
      </c>
      <c r="DN7" s="25">
        <v>47.31</v>
      </c>
      <c r="DO7" s="25">
        <v>47.5</v>
      </c>
      <c r="DP7" s="25">
        <v>48.41</v>
      </c>
      <c r="DQ7" s="25">
        <v>50.02</v>
      </c>
      <c r="DR7" s="25">
        <v>51.51</v>
      </c>
      <c r="DS7" s="25">
        <v>29.23</v>
      </c>
      <c r="DT7" s="25">
        <v>42.8</v>
      </c>
      <c r="DU7" s="25">
        <v>71.150000000000006</v>
      </c>
      <c r="DV7" s="25">
        <v>72.010000000000005</v>
      </c>
      <c r="DW7" s="25">
        <v>72.69</v>
      </c>
      <c r="DX7" s="25">
        <v>14.13</v>
      </c>
      <c r="DY7" s="25">
        <v>16.77</v>
      </c>
      <c r="DZ7" s="25">
        <v>17.399999999999999</v>
      </c>
      <c r="EA7" s="25">
        <v>18.64</v>
      </c>
      <c r="EB7" s="25">
        <v>19.510000000000002</v>
      </c>
      <c r="EC7" s="25">
        <v>23.75</v>
      </c>
      <c r="ED7" s="25">
        <v>0.09</v>
      </c>
      <c r="EE7" s="25">
        <v>0.21</v>
      </c>
      <c r="EF7" s="25">
        <v>0.09</v>
      </c>
      <c r="EG7" s="25">
        <v>0.04</v>
      </c>
      <c r="EH7" s="25">
        <v>0.14000000000000001</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森西　真弓</cp:lastModifiedBy>
  <cp:lastPrinted>2024-01-26T06:00:54Z</cp:lastPrinted>
  <dcterms:created xsi:type="dcterms:W3CDTF">2023-12-05T01:00:00Z</dcterms:created>
  <dcterms:modified xsi:type="dcterms:W3CDTF">2024-01-26T06:10:25Z</dcterms:modified>
  <cp:category/>
</cp:coreProperties>
</file>