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zai\Desktop\"/>
    </mc:Choice>
  </mc:AlternateContent>
  <xr:revisionPtr revIDLastSave="0" documentId="13_ncr:1_{6B73A60E-8760-4735-B2F4-1B6E9CB04C3D}" xr6:coauthVersionLast="47" xr6:coauthVersionMax="47" xr10:uidLastSave="{00000000-0000-0000-0000-000000000000}"/>
  <workbookProtection workbookAlgorithmName="SHA-512" workbookHashValue="Q7BmG1TGugus3jcCz+FxAtIrO1A4po/Kz+vsW1j6gdAJgZyq3mpvK0v8vKox0eFier3UXRFx85poKyckP9OGdQ==" workbookSaltValue="tr+CGZERSpSxOQx86SHOs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BB8" i="4" s="1"/>
  <c r="S6" i="5"/>
  <c r="AT8" i="4" s="1"/>
  <c r="R6" i="5"/>
  <c r="AL8" i="4" s="1"/>
  <c r="Q6" i="5"/>
  <c r="W10" i="4" s="1"/>
  <c r="P6" i="5"/>
  <c r="P10" i="4" s="1"/>
  <c r="O6" i="5"/>
  <c r="I10" i="4" s="1"/>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G85" i="4"/>
  <c r="F85" i="4"/>
  <c r="E85" i="4"/>
  <c r="B10" i="4"/>
  <c r="AD8" i="4"/>
  <c r="W8" i="4"/>
  <c r="P8" i="4"/>
  <c r="B8" i="4"/>
  <c r="B6" i="4"/>
</calcChain>
</file>

<file path=xl/sharedStrings.xml><?xml version="1.0" encoding="utf-8"?>
<sst xmlns="http://schemas.openxmlformats.org/spreadsheetml/2006/main" count="228" uniqueCount="116">
  <si>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</si>
  <si>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</si>
  <si>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</si>
  <si>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</si>
  <si>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</si>
  <si>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</si>
  <si>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</si>
  <si>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</si>
  <si>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</si>
  <si>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</si>
  <si>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</si>
  <si>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</si>
  <si>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</si>
  <si>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</si>
  <si>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</si>
  <si>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</si>
  <si>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</si>
  <si>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</si>
  <si>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</si>
  <si>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</si>
  <si>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</si>
  <si>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</si>
  <si>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</si>
  <si>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</si>
  <si>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</si>
  <si>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</si>
  <si>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</si>
  <si>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</si>
  <si>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</si>
  <si>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</si>
  <si>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</si>
  <si>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</si>
  <si>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</si>
  <si>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</si>
  <si>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</si>
  <si>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</si>
  <si>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</si>
  <si>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</si>
  <si>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</si>
  <si>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</si>
  <si>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</si>
  <si>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</si>
  <si>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</si>
  <si>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</si>
  <si>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</si>
  <si>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</si>
  <si>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</si>
  <si>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</si>
  <si>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</si>
  <si>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</si>
  <si>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</si>
  <si>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</si>
  <si>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</si>
  <si>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</si>
  <si>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</si>
  <si>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</si>
  <si>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</si>
  <si>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</si>
  <si>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</si>
  <si>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</si>
  <si>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</si>
  <si>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</si>
  <si>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</si>
  <si>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</si>
  <si>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</si>
  <si>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</si>
  <si>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</si>
  <si>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</si>
  <si>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</si>
  <si>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</si>
  <si>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</si>
  <si>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</si>
  <si>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</si>
  <si>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</si>
  <si>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</si>
  <si>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</si>
  <si>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</si>
  <si>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</si>
  <si>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</si>
  <si>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</si>
  <si>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</si>
  <si>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</si>
  <si>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</si>
  <si>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</si>
  <si>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</si>
  <si>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</si>
  <si>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</si>
  <si>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</si>
  <si>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</si>
  <si>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</si>
  <si>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</si>
  <si>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</si>
  <si>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</si>
  <si>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上板町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</si>
  <si>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</si>
  <si>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</si>
  <si>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</si>
  <si>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</si>
  <si>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</si>
  <si>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</si>
  <si>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</si>
  <si>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</si>
  <si>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</si>
  <si>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</si>
  <si>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</si>
  <si>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</si>
  <si>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</si>
  <si>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</si>
  <si>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</si>
  <si>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</si>
  <si>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</si>
  <si>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</si>
  <si>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</si>
  <si>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xml:space="preserve">  経常利益と経常費用のバランスにより、黒字計上となっている。しかしながら、人口減少による給水収益が年々減収傾向であるのに、施設老朽化による修繕など維持管理費用が増えており、今後の経営は困難になりつつある。</t>
    <phoneticPr fontId="4"/>
  </si>
  <si>
    <t xml:space="preserve">  経営戦略策定に伴う固定資産調査を平成29年度に行い、法定耐用年数を経過している管路が明確になりました。また頻繁に不具合が生じている制御システム（電気計装設備）が、製造から２０年経過しており廃盤で修繕部品がなく、抜本的な取替工事が必要となりました。今後、計画的な更新事業を行います。</t>
    <phoneticPr fontId="4"/>
  </si>
  <si>
    <t xml:space="preserve">  本町は、人口減少による給水収益の減少、高騰しつつある維持管理費、さらに法定耐用年数を経過している管路など老朽施設が多く存在している状況です。水道の安定供給を維持する更新事業を実施するため、令和５年４月分より料金改定させていただきます。</t>
    <rPh sb="84" eb="86">
      <t>コウシン</t>
    </rPh>
    <rPh sb="86" eb="88">
      <t>ジギョウ</t>
    </rPh>
    <rPh sb="89" eb="91">
      <t>ジッシ</t>
    </rPh>
    <rPh sb="96" eb="98">
      <t>レイワ</t>
    </rPh>
    <rPh sb="99" eb="100">
      <t>ネン</t>
    </rPh>
    <rPh sb="101" eb="103">
      <t>ガツブン</t>
    </rPh>
    <rPh sb="105" eb="107">
      <t>リョウキン</t>
    </rPh>
    <rPh sb="107" eb="109">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</si>
</sst>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c:v>
                </c:pt>
                <c:pt idx="1">
                  <c:v>0.14000000000000001</c:v>
                </c:pt>
                <c:pt idx="2">
                  <c:v>0.06</c:v>
                </c:pt>
                <c:pt idx="3">
                  <c:v>0.21</c:v>
                </c:pt>
                <c:pt idx="4">
                  <c:v>0.24</c:v>
                </c:pt>
              </c:numCache>
            </c:numRef>
          </c:val>
          <c:extLst>
            <c:ext xmlns:c16="http://schemas.microsoft.com/office/drawing/2014/chart" uri="{C3380CC4-5D6E-409C-BE32-E72D297353CC}">
              <c16:uniqueId val="{00000000-F531-439B-9C6A-C2503D9FFAB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F531-439B-9C6A-C2503D9FFAB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70.78</c:v>
                </c:pt>
                <c:pt idx="1">
                  <c:v>70.400000000000006</c:v>
                </c:pt>
                <c:pt idx="2">
                  <c:v>75.02</c:v>
                </c:pt>
                <c:pt idx="3">
                  <c:v>74.22</c:v>
                </c:pt>
                <c:pt idx="4">
                  <c:v>73.12</c:v>
                </c:pt>
              </c:numCache>
            </c:numRef>
          </c:val>
          <c:extLst>
            <c:ext xmlns:c16="http://schemas.microsoft.com/office/drawing/2014/chart" uri="{C3380CC4-5D6E-409C-BE32-E72D297353CC}">
              <c16:uniqueId val="{00000000-0C25-4AE0-8343-58951D9A2EB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0C25-4AE0-8343-58951D9A2EB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71.03</c:v>
                </c:pt>
                <c:pt idx="1">
                  <c:v>69.41</c:v>
                </c:pt>
                <c:pt idx="2">
                  <c:v>66.89</c:v>
                </c:pt>
                <c:pt idx="3">
                  <c:v>65.819999999999993</c:v>
                </c:pt>
                <c:pt idx="4">
                  <c:v>65.989999999999995</c:v>
                </c:pt>
              </c:numCache>
            </c:numRef>
          </c:val>
          <c:extLst>
            <c:ext xmlns:c16="http://schemas.microsoft.com/office/drawing/2014/chart" uri="{C3380CC4-5D6E-409C-BE32-E72D297353CC}">
              <c16:uniqueId val="{00000000-C3E6-45B8-903C-1C383C3794C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C3E6-45B8-903C-1C383C3794C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122.76</c:v>
                </c:pt>
                <c:pt idx="1">
                  <c:v>108.91</c:v>
                </c:pt>
                <c:pt idx="2">
                  <c:v>108.16</c:v>
                </c:pt>
                <c:pt idx="3">
                  <c:v>112.67</c:v>
                </c:pt>
                <c:pt idx="4">
                  <c:v>108.86</c:v>
                </c:pt>
              </c:numCache>
            </c:numRef>
          </c:val>
          <c:extLst>
            <c:ext xmlns:c16="http://schemas.microsoft.com/office/drawing/2014/chart" uri="{C3380CC4-5D6E-409C-BE32-E72D297353CC}">
              <c16:uniqueId val="{00000000-F2FC-4F1F-A166-1BFCDAEE936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F2FC-4F1F-A166-1BFCDAEE936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48.91</c:v>
                </c:pt>
                <c:pt idx="1">
                  <c:v>50.41</c:v>
                </c:pt>
                <c:pt idx="2">
                  <c:v>52.03</c:v>
                </c:pt>
                <c:pt idx="3">
                  <c:v>53.32</c:v>
                </c:pt>
                <c:pt idx="4">
                  <c:v>54.58</c:v>
                </c:pt>
              </c:numCache>
            </c:numRef>
          </c:val>
          <c:extLst>
            <c:ext xmlns:c16="http://schemas.microsoft.com/office/drawing/2014/chart" uri="{C3380CC4-5D6E-409C-BE32-E72D297353CC}">
              <c16:uniqueId val="{00000000-899E-4D03-8CEA-E3716C72416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899E-4D03-8CEA-E3716C72416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49.35</c:v>
                </c:pt>
                <c:pt idx="1">
                  <c:v>49.65</c:v>
                </c:pt>
                <c:pt idx="2">
                  <c:v>50.11</c:v>
                </c:pt>
                <c:pt idx="3">
                  <c:v>50.38</c:v>
                </c:pt>
                <c:pt idx="4">
                  <c:v>51.43</c:v>
                </c:pt>
              </c:numCache>
            </c:numRef>
          </c:val>
          <c:extLst>
            <c:ext xmlns:c16="http://schemas.microsoft.com/office/drawing/2014/chart" uri="{C3380CC4-5D6E-409C-BE32-E72D297353CC}">
              <c16:uniqueId val="{00000000-9850-48D7-ACF5-C041B1CF4AF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9850-48D7-ACF5-C041B1CF4AF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41-400C-9DE1-6DDB788C9F9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8641-400C-9DE1-6DDB788C9F9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478</c:v>
                </c:pt>
                <c:pt idx="1">
                  <c:v>503.11</c:v>
                </c:pt>
                <c:pt idx="2">
                  <c:v>509.03</c:v>
                </c:pt>
                <c:pt idx="3">
                  <c:v>614.35</c:v>
                </c:pt>
                <c:pt idx="4">
                  <c:v>698.95</c:v>
                </c:pt>
              </c:numCache>
            </c:numRef>
          </c:val>
          <c:extLst>
            <c:ext xmlns:c16="http://schemas.microsoft.com/office/drawing/2014/chart" uri="{C3380CC4-5D6E-409C-BE32-E72D297353CC}">
              <c16:uniqueId val="{00000000-4A6D-4C72-91F5-75743A568EA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4A6D-4C72-91F5-75743A568EA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297.5</c:v>
                </c:pt>
                <c:pt idx="1">
                  <c:v>280.62</c:v>
                </c:pt>
                <c:pt idx="2">
                  <c:v>286.19</c:v>
                </c:pt>
                <c:pt idx="3">
                  <c:v>275.06</c:v>
                </c:pt>
                <c:pt idx="4">
                  <c:v>249.84</c:v>
                </c:pt>
              </c:numCache>
            </c:numRef>
          </c:val>
          <c:extLst>
            <c:ext xmlns:c16="http://schemas.microsoft.com/office/drawing/2014/chart" uri="{C3380CC4-5D6E-409C-BE32-E72D297353CC}">
              <c16:uniqueId val="{00000000-CE03-4EFB-9493-FA4CD7C3E0F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CE03-4EFB-9493-FA4CD7C3E0F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124.68</c:v>
                </c:pt>
                <c:pt idx="1">
                  <c:v>109.45</c:v>
                </c:pt>
                <c:pt idx="2">
                  <c:v>94.45</c:v>
                </c:pt>
                <c:pt idx="3">
                  <c:v>94.57</c:v>
                </c:pt>
                <c:pt idx="4">
                  <c:v>90.76</c:v>
                </c:pt>
              </c:numCache>
            </c:numRef>
          </c:val>
          <c:extLst>
            <c:ext xmlns:c16="http://schemas.microsoft.com/office/drawing/2014/chart" uri="{C3380CC4-5D6E-409C-BE32-E72D297353CC}">
              <c16:uniqueId val="{00000000-0C11-4FEC-8083-0C8C1338C3C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0C11-4FEC-8083-0C8C1338C3C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104.5</c:v>
                </c:pt>
                <c:pt idx="1">
                  <c:v>119.45</c:v>
                </c:pt>
                <c:pt idx="2">
                  <c:v>121.08</c:v>
                </c:pt>
                <c:pt idx="3">
                  <c:v>117.12</c:v>
                </c:pt>
                <c:pt idx="4">
                  <c:v>121.59</c:v>
                </c:pt>
              </c:numCache>
            </c:numRef>
          </c:val>
          <c:extLst>
            <c:ext xmlns:c16="http://schemas.microsoft.com/office/drawing/2014/chart" uri="{C3380CC4-5D6E-409C-BE32-E72D297353CC}">
              <c16:uniqueId val="{00000000-34B2-4222-BC61-3F1482F7FD8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34B2-4222-BC61-3F1482F7FD8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徳島県　上板町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11474</v>
      </c>
      <c r="AM8" s="45"/>
      <c r="AN8" s="45"/>
      <c r="AO8" s="45"/>
      <c r="AP8" s="45"/>
      <c r="AQ8" s="45"/>
      <c r="AR8" s="45"/>
      <c r="AS8" s="45"/>
      <c r="AT8" s="46">
        <f>データ!$S$6</f>
        <v>34.58</v>
      </c>
      <c r="AU8" s="47"/>
      <c r="AV8" s="47"/>
      <c r="AW8" s="47"/>
      <c r="AX8" s="47"/>
      <c r="AY8" s="47"/>
      <c r="AZ8" s="47"/>
      <c r="BA8" s="47"/>
      <c r="BB8" s="48">
        <f>データ!$T$6</f>
        <v>331.81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76.989999999999995</v>
      </c>
      <c r="J10" s="47"/>
      <c r="K10" s="47"/>
      <c r="L10" s="47"/>
      <c r="M10" s="47"/>
      <c r="N10" s="47"/>
      <c r="O10" s="81"/>
      <c r="P10" s="48">
        <f>データ!$P$6</f>
        <v>95.2</v>
      </c>
      <c r="Q10" s="48"/>
      <c r="R10" s="48"/>
      <c r="S10" s="48"/>
      <c r="T10" s="48"/>
      <c r="U10" s="48"/>
      <c r="V10" s="48"/>
      <c r="W10" s="45">
        <f>データ!$Q$6</f>
        <v>2580</v>
      </c>
      <c r="X10" s="45"/>
      <c r="Y10" s="45"/>
      <c r="Z10" s="45"/>
      <c r="AA10" s="45"/>
      <c r="AB10" s="45"/>
      <c r="AC10" s="45"/>
      <c r="AD10" s="2"/>
      <c r="AE10" s="2"/>
      <c r="AF10" s="2"/>
      <c r="AG10" s="2"/>
      <c r="AH10" s="2"/>
      <c r="AI10" s="2"/>
      <c r="AJ10" s="2"/>
      <c r="AK10" s="2"/>
      <c r="AL10" s="45">
        <f>データ!$U$6</f>
        <v>10854</v>
      </c>
      <c r="AM10" s="45"/>
      <c r="AN10" s="45"/>
      <c r="AO10" s="45"/>
      <c r="AP10" s="45"/>
      <c r="AQ10" s="45"/>
      <c r="AR10" s="45"/>
      <c r="AS10" s="45"/>
      <c r="AT10" s="46">
        <f>データ!$V$6</f>
        <v>23</v>
      </c>
      <c r="AU10" s="47"/>
      <c r="AV10" s="47"/>
      <c r="AW10" s="47"/>
      <c r="AX10" s="47"/>
      <c r="AY10" s="47"/>
      <c r="AZ10" s="47"/>
      <c r="BA10" s="47"/>
      <c r="BB10" s="48">
        <f>データ!$W$6</f>
        <v>471.91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115</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J0kNsm9c3YZ8tvFIUnVXFIQeWfsNtPukZePlyZlCk4AtvmTow0PNFGJchD3h9RvR/QawMfyblvD6ystp14aOQ==" saltValue="7jSa4z+DulidqgRIarzV7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364053</v>
      </c>
      <c r="D6" s="20">
        <f t="shared" si="3"/>
        <v>46</v>
      </c>
      <c r="E6" s="20">
        <f t="shared" si="3"/>
        <v>1</v>
      </c>
      <c r="F6" s="20">
        <f t="shared" si="3"/>
        <v>0</v>
      </c>
      <c r="G6" s="20">
        <f t="shared" si="3"/>
        <v>1</v>
      </c>
      <c r="H6" s="20" t="str">
        <f t="shared" si="3"/>
        <v>徳島県　上板町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76.989999999999995</v>
      </c>
      <c r="P6" s="21">
        <f t="shared" si="3"/>
        <v>95.2</v>
      </c>
      <c r="Q6" s="21">
        <f t="shared" si="3"/>
        <v>2580</v>
      </c>
      <c r="R6" s="21">
        <f t="shared" si="3"/>
        <v>11474</v>
      </c>
      <c r="S6" s="21">
        <f t="shared" si="3"/>
        <v>34.58</v>
      </c>
      <c r="T6" s="21">
        <f t="shared" si="3"/>
        <v>331.81</v>
      </c>
      <c r="U6" s="21">
        <f t="shared" si="3"/>
        <v>10854</v>
      </c>
      <c r="V6" s="21">
        <f t="shared" si="3"/>
        <v>23</v>
      </c>
      <c r="W6" s="21">
        <f t="shared" si="3"/>
        <v>471.91</v>
      </c>
      <c r="X6" s="22">
        <f>IF(X7="",NA(),X7)</f>
        <v>122.76</v>
      </c>
      <c r="Y6" s="22">
        <f t="shared" ref="Y6:AG6" si="4">IF(Y7="",NA(),Y7)</f>
        <v>108.91</v>
      </c>
      <c r="Z6" s="22">
        <f t="shared" si="4"/>
        <v>108.16</v>
      </c>
      <c r="AA6" s="22">
        <f t="shared" si="4"/>
        <v>112.67</v>
      </c>
      <c r="AB6" s="22">
        <f t="shared" si="4"/>
        <v>108.86</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478</v>
      </c>
      <c r="AU6" s="22">
        <f t="shared" ref="AU6:BC6" si="6">IF(AU7="",NA(),AU7)</f>
        <v>503.11</v>
      </c>
      <c r="AV6" s="22">
        <f t="shared" si="6"/>
        <v>509.03</v>
      </c>
      <c r="AW6" s="22">
        <f t="shared" si="6"/>
        <v>614.35</v>
      </c>
      <c r="AX6" s="22">
        <f t="shared" si="6"/>
        <v>698.95</v>
      </c>
      <c r="AY6" s="22">
        <f t="shared" si="6"/>
        <v>359.7</v>
      </c>
      <c r="AZ6" s="22">
        <f t="shared" si="6"/>
        <v>362.93</v>
      </c>
      <c r="BA6" s="22">
        <f t="shared" si="6"/>
        <v>371.81</v>
      </c>
      <c r="BB6" s="22">
        <f t="shared" si="6"/>
        <v>384.23</v>
      </c>
      <c r="BC6" s="22">
        <f t="shared" si="6"/>
        <v>364.3</v>
      </c>
      <c r="BD6" s="21" t="str">
        <f>IF(BD7="","",IF(BD7="-","【-】","【"&amp;SUBSTITUTE(TEXT(BD7,"#,##0.00"),"-","△")&amp;"】"))</f>
        <v>【252.29】</v>
      </c>
      <c r="BE6" s="22">
        <f>IF(BE7="",NA(),BE7)</f>
        <v>297.5</v>
      </c>
      <c r="BF6" s="22">
        <f t="shared" ref="BF6:BN6" si="7">IF(BF7="",NA(),BF7)</f>
        <v>280.62</v>
      </c>
      <c r="BG6" s="22">
        <f t="shared" si="7"/>
        <v>286.19</v>
      </c>
      <c r="BH6" s="22">
        <f t="shared" si="7"/>
        <v>275.06</v>
      </c>
      <c r="BI6" s="22">
        <f t="shared" si="7"/>
        <v>249.84</v>
      </c>
      <c r="BJ6" s="22">
        <f t="shared" si="7"/>
        <v>447.01</v>
      </c>
      <c r="BK6" s="22">
        <f t="shared" si="7"/>
        <v>439.05</v>
      </c>
      <c r="BL6" s="22">
        <f t="shared" si="7"/>
        <v>465.85</v>
      </c>
      <c r="BM6" s="22">
        <f t="shared" si="7"/>
        <v>439.43</v>
      </c>
      <c r="BN6" s="22">
        <f t="shared" si="7"/>
        <v>438.41</v>
      </c>
      <c r="BO6" s="21" t="str">
        <f>IF(BO7="","",IF(BO7="-","【-】","【"&amp;SUBSTITUTE(TEXT(BO7,"#,##0.00"),"-","△")&amp;"】"))</f>
        <v>【268.07】</v>
      </c>
      <c r="BP6" s="22">
        <f>IF(BP7="",NA(),BP7)</f>
        <v>124.68</v>
      </c>
      <c r="BQ6" s="22">
        <f t="shared" ref="BQ6:BY6" si="8">IF(BQ7="",NA(),BQ7)</f>
        <v>109.45</v>
      </c>
      <c r="BR6" s="22">
        <f t="shared" si="8"/>
        <v>94.45</v>
      </c>
      <c r="BS6" s="22">
        <f t="shared" si="8"/>
        <v>94.57</v>
      </c>
      <c r="BT6" s="22">
        <f t="shared" si="8"/>
        <v>90.76</v>
      </c>
      <c r="BU6" s="22">
        <f t="shared" si="8"/>
        <v>95.81</v>
      </c>
      <c r="BV6" s="22">
        <f t="shared" si="8"/>
        <v>95.26</v>
      </c>
      <c r="BW6" s="22">
        <f t="shared" si="8"/>
        <v>92.39</v>
      </c>
      <c r="BX6" s="22">
        <f t="shared" si="8"/>
        <v>94.41</v>
      </c>
      <c r="BY6" s="22">
        <f t="shared" si="8"/>
        <v>90.96</v>
      </c>
      <c r="BZ6" s="21" t="str">
        <f>IF(BZ7="","",IF(BZ7="-","【-】","【"&amp;SUBSTITUTE(TEXT(BZ7,"#,##0.00"),"-","△")&amp;"】"))</f>
        <v>【97.47】</v>
      </c>
      <c r="CA6" s="22">
        <f>IF(CA7="",NA(),CA7)</f>
        <v>104.5</v>
      </c>
      <c r="CB6" s="22">
        <f t="shared" ref="CB6:CJ6" si="9">IF(CB7="",NA(),CB7)</f>
        <v>119.45</v>
      </c>
      <c r="CC6" s="22">
        <f t="shared" si="9"/>
        <v>121.08</v>
      </c>
      <c r="CD6" s="22">
        <f t="shared" si="9"/>
        <v>117.12</v>
      </c>
      <c r="CE6" s="22">
        <f t="shared" si="9"/>
        <v>121.59</v>
      </c>
      <c r="CF6" s="22">
        <f t="shared" si="9"/>
        <v>189.58</v>
      </c>
      <c r="CG6" s="22">
        <f t="shared" si="9"/>
        <v>192.82</v>
      </c>
      <c r="CH6" s="22">
        <f t="shared" si="9"/>
        <v>192.98</v>
      </c>
      <c r="CI6" s="22">
        <f t="shared" si="9"/>
        <v>192.13</v>
      </c>
      <c r="CJ6" s="22">
        <f t="shared" si="9"/>
        <v>197.04</v>
      </c>
      <c r="CK6" s="21" t="str">
        <f>IF(CK7="","",IF(CK7="-","【-】","【"&amp;SUBSTITUTE(TEXT(CK7,"#,##0.00"),"-","△")&amp;"】"))</f>
        <v>【174.75】</v>
      </c>
      <c r="CL6" s="22">
        <f>IF(CL7="",NA(),CL7)</f>
        <v>70.78</v>
      </c>
      <c r="CM6" s="22">
        <f t="shared" ref="CM6:CU6" si="10">IF(CM7="",NA(),CM7)</f>
        <v>70.400000000000006</v>
      </c>
      <c r="CN6" s="22">
        <f t="shared" si="10"/>
        <v>75.02</v>
      </c>
      <c r="CO6" s="22">
        <f t="shared" si="10"/>
        <v>74.22</v>
      </c>
      <c r="CP6" s="22">
        <f t="shared" si="10"/>
        <v>73.12</v>
      </c>
      <c r="CQ6" s="22">
        <f t="shared" si="10"/>
        <v>55.22</v>
      </c>
      <c r="CR6" s="22">
        <f t="shared" si="10"/>
        <v>54.05</v>
      </c>
      <c r="CS6" s="22">
        <f t="shared" si="10"/>
        <v>54.43</v>
      </c>
      <c r="CT6" s="22">
        <f t="shared" si="10"/>
        <v>53.87</v>
      </c>
      <c r="CU6" s="22">
        <f t="shared" si="10"/>
        <v>54.49</v>
      </c>
      <c r="CV6" s="21" t="str">
        <f>IF(CV7="","",IF(CV7="-","【-】","【"&amp;SUBSTITUTE(TEXT(CV7,"#,##0.00"),"-","△")&amp;"】"))</f>
        <v>【59.97】</v>
      </c>
      <c r="CW6" s="22">
        <f>IF(CW7="",NA(),CW7)</f>
        <v>71.03</v>
      </c>
      <c r="CX6" s="22">
        <f t="shared" ref="CX6:DF6" si="11">IF(CX7="",NA(),CX7)</f>
        <v>69.41</v>
      </c>
      <c r="CY6" s="22">
        <f t="shared" si="11"/>
        <v>66.89</v>
      </c>
      <c r="CZ6" s="22">
        <f t="shared" si="11"/>
        <v>65.819999999999993</v>
      </c>
      <c r="DA6" s="22">
        <f t="shared" si="11"/>
        <v>65.989999999999995</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48.91</v>
      </c>
      <c r="DI6" s="22">
        <f t="shared" ref="DI6:DQ6" si="12">IF(DI7="",NA(),DI7)</f>
        <v>50.41</v>
      </c>
      <c r="DJ6" s="22">
        <f t="shared" si="12"/>
        <v>52.03</v>
      </c>
      <c r="DK6" s="22">
        <f t="shared" si="12"/>
        <v>53.32</v>
      </c>
      <c r="DL6" s="22">
        <f t="shared" si="12"/>
        <v>54.58</v>
      </c>
      <c r="DM6" s="22">
        <f t="shared" si="12"/>
        <v>47.97</v>
      </c>
      <c r="DN6" s="22">
        <f t="shared" si="12"/>
        <v>49.12</v>
      </c>
      <c r="DO6" s="22">
        <f t="shared" si="12"/>
        <v>49.39</v>
      </c>
      <c r="DP6" s="22">
        <f t="shared" si="12"/>
        <v>50.75</v>
      </c>
      <c r="DQ6" s="22">
        <f t="shared" si="12"/>
        <v>51.72</v>
      </c>
      <c r="DR6" s="21" t="str">
        <f>IF(DR7="","",IF(DR7="-","【-】","【"&amp;SUBSTITUTE(TEXT(DR7,"#,##0.00"),"-","△")&amp;"】"))</f>
        <v>【51.51】</v>
      </c>
      <c r="DS6" s="22">
        <f>IF(DS7="",NA(),DS7)</f>
        <v>49.35</v>
      </c>
      <c r="DT6" s="22">
        <f t="shared" ref="DT6:EB6" si="13">IF(DT7="",NA(),DT7)</f>
        <v>49.65</v>
      </c>
      <c r="DU6" s="22">
        <f t="shared" si="13"/>
        <v>50.11</v>
      </c>
      <c r="DV6" s="22">
        <f t="shared" si="13"/>
        <v>50.38</v>
      </c>
      <c r="DW6" s="22">
        <f t="shared" si="13"/>
        <v>51.43</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0.2</v>
      </c>
      <c r="EE6" s="22">
        <f t="shared" ref="EE6:EM6" si="14">IF(EE7="",NA(),EE7)</f>
        <v>0.14000000000000001</v>
      </c>
      <c r="EF6" s="22">
        <f t="shared" si="14"/>
        <v>0.06</v>
      </c>
      <c r="EG6" s="22">
        <f t="shared" si="14"/>
        <v>0.21</v>
      </c>
      <c r="EH6" s="22">
        <f t="shared" si="14"/>
        <v>0.24</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364053</v>
      </c>
      <c r="D7" s="24">
        <v>46</v>
      </c>
      <c r="E7" s="24">
        <v>1</v>
      </c>
      <c r="F7" s="24">
        <v>0</v>
      </c>
      <c r="G7" s="24">
        <v>1</v>
      </c>
      <c r="H7" s="24" t="s">
        <v>93</v>
      </c>
      <c r="I7" s="24" t="s">
        <v>94</v>
      </c>
      <c r="J7" s="24" t="s">
        <v>95</v>
      </c>
      <c r="K7" s="24" t="s">
        <v>96</v>
      </c>
      <c r="L7" s="24" t="s">
        <v>97</v>
      </c>
      <c r="M7" s="24" t="s">
        <v>98</v>
      </c>
      <c r="N7" s="25" t="s">
        <v>99</v>
      </c>
      <c r="O7" s="25">
        <v>76.989999999999995</v>
      </c>
      <c r="P7" s="25">
        <v>95.2</v>
      </c>
      <c r="Q7" s="25">
        <v>2580</v>
      </c>
      <c r="R7" s="25">
        <v>11474</v>
      </c>
      <c r="S7" s="25">
        <v>34.58</v>
      </c>
      <c r="T7" s="25">
        <v>331.81</v>
      </c>
      <c r="U7" s="25">
        <v>10854</v>
      </c>
      <c r="V7" s="25">
        <v>23</v>
      </c>
      <c r="W7" s="25">
        <v>471.91</v>
      </c>
      <c r="X7" s="25">
        <v>122.76</v>
      </c>
      <c r="Y7" s="25">
        <v>108.91</v>
      </c>
      <c r="Z7" s="25">
        <v>108.16</v>
      </c>
      <c r="AA7" s="25">
        <v>112.67</v>
      </c>
      <c r="AB7" s="25">
        <v>108.86</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478</v>
      </c>
      <c r="AU7" s="25">
        <v>503.11</v>
      </c>
      <c r="AV7" s="25">
        <v>509.03</v>
      </c>
      <c r="AW7" s="25">
        <v>614.35</v>
      </c>
      <c r="AX7" s="25">
        <v>698.95</v>
      </c>
      <c r="AY7" s="25">
        <v>359.7</v>
      </c>
      <c r="AZ7" s="25">
        <v>362.93</v>
      </c>
      <c r="BA7" s="25">
        <v>371.81</v>
      </c>
      <c r="BB7" s="25">
        <v>384.23</v>
      </c>
      <c r="BC7" s="25">
        <v>364.3</v>
      </c>
      <c r="BD7" s="25">
        <v>252.29</v>
      </c>
      <c r="BE7" s="25">
        <v>297.5</v>
      </c>
      <c r="BF7" s="25">
        <v>280.62</v>
      </c>
      <c r="BG7" s="25">
        <v>286.19</v>
      </c>
      <c r="BH7" s="25">
        <v>275.06</v>
      </c>
      <c r="BI7" s="25">
        <v>249.84</v>
      </c>
      <c r="BJ7" s="25">
        <v>447.01</v>
      </c>
      <c r="BK7" s="25">
        <v>439.05</v>
      </c>
      <c r="BL7" s="25">
        <v>465.85</v>
      </c>
      <c r="BM7" s="25">
        <v>439.43</v>
      </c>
      <c r="BN7" s="25">
        <v>438.41</v>
      </c>
      <c r="BO7" s="25">
        <v>268.07</v>
      </c>
      <c r="BP7" s="25">
        <v>124.68</v>
      </c>
      <c r="BQ7" s="25">
        <v>109.45</v>
      </c>
      <c r="BR7" s="25">
        <v>94.45</v>
      </c>
      <c r="BS7" s="25">
        <v>94.57</v>
      </c>
      <c r="BT7" s="25">
        <v>90.76</v>
      </c>
      <c r="BU7" s="25">
        <v>95.81</v>
      </c>
      <c r="BV7" s="25">
        <v>95.26</v>
      </c>
      <c r="BW7" s="25">
        <v>92.39</v>
      </c>
      <c r="BX7" s="25">
        <v>94.41</v>
      </c>
      <c r="BY7" s="25">
        <v>90.96</v>
      </c>
      <c r="BZ7" s="25">
        <v>97.47</v>
      </c>
      <c r="CA7" s="25">
        <v>104.5</v>
      </c>
      <c r="CB7" s="25">
        <v>119.45</v>
      </c>
      <c r="CC7" s="25">
        <v>121.08</v>
      </c>
      <c r="CD7" s="25">
        <v>117.12</v>
      </c>
      <c r="CE7" s="25">
        <v>121.59</v>
      </c>
      <c r="CF7" s="25">
        <v>189.58</v>
      </c>
      <c r="CG7" s="25">
        <v>192.82</v>
      </c>
      <c r="CH7" s="25">
        <v>192.98</v>
      </c>
      <c r="CI7" s="25">
        <v>192.13</v>
      </c>
      <c r="CJ7" s="25">
        <v>197.04</v>
      </c>
      <c r="CK7" s="25">
        <v>174.75</v>
      </c>
      <c r="CL7" s="25">
        <v>70.78</v>
      </c>
      <c r="CM7" s="25">
        <v>70.400000000000006</v>
      </c>
      <c r="CN7" s="25">
        <v>75.02</v>
      </c>
      <c r="CO7" s="25">
        <v>74.22</v>
      </c>
      <c r="CP7" s="25">
        <v>73.12</v>
      </c>
      <c r="CQ7" s="25">
        <v>55.22</v>
      </c>
      <c r="CR7" s="25">
        <v>54.05</v>
      </c>
      <c r="CS7" s="25">
        <v>54.43</v>
      </c>
      <c r="CT7" s="25">
        <v>53.87</v>
      </c>
      <c r="CU7" s="25">
        <v>54.49</v>
      </c>
      <c r="CV7" s="25">
        <v>59.97</v>
      </c>
      <c r="CW7" s="25">
        <v>71.03</v>
      </c>
      <c r="CX7" s="25">
        <v>69.41</v>
      </c>
      <c r="CY7" s="25">
        <v>66.89</v>
      </c>
      <c r="CZ7" s="25">
        <v>65.819999999999993</v>
      </c>
      <c r="DA7" s="25">
        <v>65.989999999999995</v>
      </c>
      <c r="DB7" s="25">
        <v>80.930000000000007</v>
      </c>
      <c r="DC7" s="25">
        <v>80.510000000000005</v>
      </c>
      <c r="DD7" s="25">
        <v>79.44</v>
      </c>
      <c r="DE7" s="25">
        <v>79.489999999999995</v>
      </c>
      <c r="DF7" s="25">
        <v>78.8</v>
      </c>
      <c r="DG7" s="25">
        <v>89.76</v>
      </c>
      <c r="DH7" s="25">
        <v>48.91</v>
      </c>
      <c r="DI7" s="25">
        <v>50.41</v>
      </c>
      <c r="DJ7" s="25">
        <v>52.03</v>
      </c>
      <c r="DK7" s="25">
        <v>53.32</v>
      </c>
      <c r="DL7" s="25">
        <v>54.58</v>
      </c>
      <c r="DM7" s="25">
        <v>47.97</v>
      </c>
      <c r="DN7" s="25">
        <v>49.12</v>
      </c>
      <c r="DO7" s="25">
        <v>49.39</v>
      </c>
      <c r="DP7" s="25">
        <v>50.75</v>
      </c>
      <c r="DQ7" s="25">
        <v>51.72</v>
      </c>
      <c r="DR7" s="25">
        <v>51.51</v>
      </c>
      <c r="DS7" s="25">
        <v>49.35</v>
      </c>
      <c r="DT7" s="25">
        <v>49.65</v>
      </c>
      <c r="DU7" s="25">
        <v>50.11</v>
      </c>
      <c r="DV7" s="25">
        <v>50.38</v>
      </c>
      <c r="DW7" s="25">
        <v>51.43</v>
      </c>
      <c r="DX7" s="25">
        <v>15.33</v>
      </c>
      <c r="DY7" s="25">
        <v>16.760000000000002</v>
      </c>
      <c r="DZ7" s="25">
        <v>18.57</v>
      </c>
      <c r="EA7" s="25">
        <v>21.14</v>
      </c>
      <c r="EB7" s="25">
        <v>22.12</v>
      </c>
      <c r="EC7" s="25">
        <v>23.75</v>
      </c>
      <c r="ED7" s="25">
        <v>0.2</v>
      </c>
      <c r="EE7" s="25">
        <v>0.14000000000000001</v>
      </c>
      <c r="EF7" s="25">
        <v>0.06</v>
      </c>
      <c r="EG7" s="25">
        <v>0.21</v>
      </c>
      <c r="EH7" s="25">
        <v>0.24</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 kamiita</cp:lastModifiedBy>
  <dcterms:created xsi:type="dcterms:W3CDTF">2023-12-05T01:00:00Z</dcterms:created>
  <dcterms:modified xsi:type="dcterms:W3CDTF">2024-01-18T02:27:59Z</dcterms:modified>
  <cp:category/>
</cp:coreProperties>
</file>