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Yww4w2eoLNY7VU3e51hb5l/cVwkSqyltYypViVyw1Y809Ahespus5co6mX5DXdN+qMTDZZUKkplP4l9tipII2g==" workbookSaltValue="yxtiK4c5cs8YFZQZOfgbyQ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<sst xmlns="http://schemas.openxmlformats.org/spreadsheetml/2006/main" count="228" uniqueCount="113">
  <si>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</si>
  <si>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</si>
  <si>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</si>
  <si>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</si>
  <si>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</si>
  <si>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</si>
  <si>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</si>
  <si>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</si>
  <si>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</si>
  <si>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</si>
  <si>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</si>
  <si>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</si>
  <si>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</si>
  <si>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</si>
  <si>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</si>
  <si>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</si>
  <si>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</si>
  <si>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</si>
  <si>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</si>
  <si>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</si>
  <si>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</si>
  <si>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</si>
  <si>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</si>
  <si>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</si>
  <si>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</si>
  <si>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</si>
  <si>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</si>
  <si>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</si>
  <si>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</si>
  <si>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</si>
  <si>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</si>
  <si>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</si>
  <si>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</si>
  <si>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</si>
  <si>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</si>
  <si>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</si>
  <si>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</si>
  <si>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</si>
  <si>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</si>
  <si>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</si>
  <si>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</si>
  <si>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</si>
  <si>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</si>
  <si>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</si>
  <si>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</si>
  <si>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</si>
  <si>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</si>
  <si>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</si>
  <si>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</si>
  <si>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</si>
  <si>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</si>
  <si>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</si>
  <si>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</si>
  <si>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</si>
  <si>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</si>
  <si>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</si>
  <si>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</si>
  <si>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</si>
  <si>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</si>
  <si>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</si>
  <si>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</si>
  <si>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</si>
  <si>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</si>
  <si>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</si>
  <si>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</si>
  <si>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</si>
  <si>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</si>
  <si>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</si>
  <si>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</si>
  <si>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</si>
  <si>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</si>
  <si>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</si>
  <si>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</si>
  <si>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</si>
  <si>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</si>
  <si>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</si>
  <si>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</si>
  <si>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</si>
  <si>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</si>
  <si>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</si>
  <si>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</si>
  <si>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</si>
  <si>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</si>
  <si>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</si>
  <si>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</si>
  <si>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</si>
  <si>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</si>
  <si>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</si>
  <si>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</si>
  <si>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</si>
  <si>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</si>
  <si>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</si>
  <si>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</si>
  <si>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海陽町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</si>
  <si>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</si>
  <si>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</si>
  <si>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</si>
  <si>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</si>
  <si>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</si>
  <si>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</si>
  <si>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</si>
  <si>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</si>
  <si>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</si>
  <si>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</si>
  <si>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</si>
  <si>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</si>
  <si>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</si>
  <si>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</si>
  <si>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</si>
  <si>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</si>
  <si>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現状では経常収支比率や料金回収率などの各指標において、経営状況は健全であるといえるが、給水人口の減少や節水意識の向上等により、給水収益は減少傾向にある。
　令和２年度に簡易水道との会計統合を行い、水道料金の統一を行い給水収益は増加したが、管路の老朽化や重要幹線管路の耐震化等もあり、定期的に料金体系の見直しや施設統合なども検討していく。
　材料費や動力費の高騰に伴い、支出が増加傾向にあり、令和５年度に経営戦略の見直しを行い、効率的な経営を図っていく。</t>
    <rPh sb="109" eb="111">
      <t>キュウスイ</t>
    </rPh>
    <rPh sb="111" eb="113">
      <t>シュウエキ</t>
    </rPh>
    <rPh sb="114" eb="116">
      <t>ゾウカ</t>
    </rPh>
    <rPh sb="120" eb="122">
      <t>カンロ</t>
    </rPh>
    <rPh sb="123" eb="126">
      <t>ロウキュウカ</t>
    </rPh>
    <rPh sb="127" eb="129">
      <t>ジュウヨウ</t>
    </rPh>
    <rPh sb="129" eb="131">
      <t>カンセン</t>
    </rPh>
    <rPh sb="131" eb="133">
      <t>カンロ</t>
    </rPh>
    <rPh sb="134" eb="137">
      <t>タイシンカ</t>
    </rPh>
    <rPh sb="137" eb="138">
      <t>トウ</t>
    </rPh>
    <rPh sb="162" eb="164">
      <t>ケントウ</t>
    </rPh>
    <rPh sb="171" eb="174">
      <t>ザイリョウヒ</t>
    </rPh>
    <rPh sb="175" eb="177">
      <t>ドウリョク</t>
    </rPh>
    <rPh sb="177" eb="178">
      <t>ヒ</t>
    </rPh>
    <rPh sb="179" eb="181">
      <t>コウトウ</t>
    </rPh>
    <rPh sb="182" eb="183">
      <t>トモナ</t>
    </rPh>
    <rPh sb="185" eb="187">
      <t>シシュツ</t>
    </rPh>
    <rPh sb="188" eb="190">
      <t>ゾウカ</t>
    </rPh>
    <rPh sb="190" eb="192">
      <t>ケイコウ</t>
    </rPh>
    <rPh sb="196" eb="197">
      <t>レイ</t>
    </rPh>
    <rPh sb="197" eb="198">
      <t>ワ</t>
    </rPh>
    <rPh sb="199" eb="201">
      <t>ネンド</t>
    </rPh>
    <rPh sb="202" eb="204">
      <t>ケイエイ</t>
    </rPh>
    <rPh sb="204" eb="206">
      <t>センリャク</t>
    </rPh>
    <rPh sb="207" eb="209">
      <t>ミナオ</t>
    </rPh>
    <rPh sb="211" eb="212">
      <t>オコナ</t>
    </rPh>
    <phoneticPr fontId="4"/>
  </si>
  <si>
    <t>　平成８年度～平成１６年度にかけて石綿セメント管等老朽管の更新を行っている。
　道路の改修や公共下水道工事の施工に合わせ、水道管の更新を実施している状況ではあるが、重要幹線管路の耐震化に向けて早急に取り組んでいく必要がある。</t>
  </si>
  <si>
    <t>　給水人口の減少や節水意識の向上等により、給水収益は減少傾向にある一方、安定した水の供給を図るため、施設の修繕・更新・耐震化は継続して実施していく必要がある。
　経営戦略に基づき、投資・財政計画を十分検討して、効率的な経営を図っていく。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</si>
</sst>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0.06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0.44</c:v>
                </c:pt>
                <c:pt idx="4" formatCode="#,##0.00;&quot;△&quot;#,##0.00;&quot;-&quot;">
                  <c:v>0.11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9D-44C3-A02C-13CC7DAA1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78944"/>
        <c:axId val="58185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0.52</c:v>
                </c:pt>
                <c:pt idx="1">
                  <c:v>0.47</c:v>
                </c:pt>
                <c:pt idx="2">
                  <c:v>0.4</c:v>
                </c:pt>
                <c:pt idx="3">
                  <c:v>0.36</c:v>
                </c:pt>
                <c:pt idx="4">
                  <c:v>0.56999999999999995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9D-44C3-A02C-13CC7DAA1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78944"/>
        <c:axId val="58185216"/>
      </c:lineChart>
      <c:dateAx>
        <c:axId val="581789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185216"/>
        <c:crosses val="autoZero"/>
        <c:auto val="1"/>
        <c:lblOffset val="100"/>
        <c:baseTimeUnit val="years"/>
      </c:dateAx>
      <c:valAx>
        <c:axId val="58185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178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38.299999999999997</c:v>
                </c:pt>
                <c:pt idx="1">
                  <c:v>37.200000000000003</c:v>
                </c:pt>
                <c:pt idx="2">
                  <c:v>43.83</c:v>
                </c:pt>
                <c:pt idx="3">
                  <c:v>43.46</c:v>
                </c:pt>
                <c:pt idx="4">
                  <c:v>72.84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4E-44FE-8701-3F1CF163C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33888"/>
        <c:axId val="92535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50.29</c:v>
                </c:pt>
                <c:pt idx="1">
                  <c:v>49.64</c:v>
                </c:pt>
                <c:pt idx="2">
                  <c:v>49.38</c:v>
                </c:pt>
                <c:pt idx="3">
                  <c:v>50.09</c:v>
                </c:pt>
                <c:pt idx="4">
                  <c:v>50.1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4E-44FE-8701-3F1CF163C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33888"/>
        <c:axId val="92535808"/>
      </c:lineChart>
      <c:dateAx>
        <c:axId val="925338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2535808"/>
        <c:crosses val="autoZero"/>
        <c:auto val="1"/>
        <c:lblOffset val="100"/>
        <c:baseTimeUnit val="years"/>
      </c:dateAx>
      <c:valAx>
        <c:axId val="92535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33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87.7</c:v>
                </c:pt>
                <c:pt idx="1">
                  <c:v>87.7</c:v>
                </c:pt>
                <c:pt idx="2">
                  <c:v>73.58</c:v>
                </c:pt>
                <c:pt idx="3">
                  <c:v>74.19</c:v>
                </c:pt>
                <c:pt idx="4">
                  <c:v>73.56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BE-47BE-BF5C-33229523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73696"/>
        <c:axId val="9257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77.73</c:v>
                </c:pt>
                <c:pt idx="1">
                  <c:v>78.09</c:v>
                </c:pt>
                <c:pt idx="2">
                  <c:v>78.010000000000005</c:v>
                </c:pt>
                <c:pt idx="3">
                  <c:v>77.599999999999994</c:v>
                </c:pt>
                <c:pt idx="4">
                  <c:v>77.3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BE-47BE-BF5C-33229523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73696"/>
        <c:axId val="92575616"/>
      </c:lineChart>
      <c:dateAx>
        <c:axId val="925736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2575616"/>
        <c:crosses val="autoZero"/>
        <c:auto val="1"/>
        <c:lblOffset val="100"/>
        <c:baseTimeUnit val="years"/>
      </c:dateAx>
      <c:valAx>
        <c:axId val="9257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73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115.15</c:v>
                </c:pt>
                <c:pt idx="1">
                  <c:v>106.94</c:v>
                </c:pt>
                <c:pt idx="2">
                  <c:v>120.34</c:v>
                </c:pt>
                <c:pt idx="3">
                  <c:v>114.35</c:v>
                </c:pt>
                <c:pt idx="4">
                  <c:v>115.85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8D-4CE2-ABDB-06CA9BB59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60000"/>
        <c:axId val="92161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103.81</c:v>
                </c:pt>
                <c:pt idx="1">
                  <c:v>104.35</c:v>
                </c:pt>
                <c:pt idx="2">
                  <c:v>105.34</c:v>
                </c:pt>
                <c:pt idx="3">
                  <c:v>105.77</c:v>
                </c:pt>
                <c:pt idx="4">
                  <c:v>104.82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8D-4CE2-ABDB-06CA9BB59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60000"/>
        <c:axId val="92161920"/>
      </c:lineChart>
      <c:dateAx>
        <c:axId val="921600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2161920"/>
        <c:crosses val="autoZero"/>
        <c:auto val="1"/>
        <c:lblOffset val="100"/>
        <c:baseTimeUnit val="years"/>
      </c:dateAx>
      <c:valAx>
        <c:axId val="92161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6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53.68</c:v>
                </c:pt>
                <c:pt idx="1">
                  <c:v>53.54</c:v>
                </c:pt>
                <c:pt idx="2">
                  <c:v>51.53</c:v>
                </c:pt>
                <c:pt idx="3">
                  <c:v>53.66</c:v>
                </c:pt>
                <c:pt idx="4">
                  <c:v>55.03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0B-4FEE-A53A-F2583EC6B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89056"/>
        <c:axId val="92190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45.85</c:v>
                </c:pt>
                <c:pt idx="1">
                  <c:v>47.31</c:v>
                </c:pt>
                <c:pt idx="2">
                  <c:v>47.5</c:v>
                </c:pt>
                <c:pt idx="3">
                  <c:v>48.41</c:v>
                </c:pt>
                <c:pt idx="4">
                  <c:v>50.02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0B-4FEE-A53A-F2583EC6B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89056"/>
        <c:axId val="92190976"/>
      </c:lineChart>
      <c:dateAx>
        <c:axId val="921890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2190976"/>
        <c:crosses val="autoZero"/>
        <c:auto val="1"/>
        <c:lblOffset val="100"/>
        <c:baseTimeUnit val="years"/>
      </c:dateAx>
      <c:valAx>
        <c:axId val="92190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89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30-4F28-AE6A-152AFE2AB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26304"/>
        <c:axId val="9222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14.13</c:v>
                </c:pt>
                <c:pt idx="1">
                  <c:v>16.77</c:v>
                </c:pt>
                <c:pt idx="2">
                  <c:v>17.399999999999999</c:v>
                </c:pt>
                <c:pt idx="3">
                  <c:v>18.64</c:v>
                </c:pt>
                <c:pt idx="4">
                  <c:v>19.510000000000002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30-4F28-AE6A-152AFE2AB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26304"/>
        <c:axId val="92228224"/>
      </c:lineChart>
      <c:dateAx>
        <c:axId val="922263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2228224"/>
        <c:crosses val="autoZero"/>
        <c:auto val="1"/>
        <c:lblOffset val="100"/>
        <c:baseTimeUnit val="years"/>
      </c:dateAx>
      <c:valAx>
        <c:axId val="9222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226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EE-4646-9B66-F01CC5CA3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43296"/>
        <c:axId val="92349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25.66</c:v>
                </c:pt>
                <c:pt idx="1">
                  <c:v>21.69</c:v>
                </c:pt>
                <c:pt idx="2">
                  <c:v>24.04</c:v>
                </c:pt>
                <c:pt idx="3">
                  <c:v>28.03</c:v>
                </c:pt>
                <c:pt idx="4">
                  <c:v>26.73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EE-4646-9B66-F01CC5CA3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43296"/>
        <c:axId val="92349568"/>
      </c:lineChart>
      <c:dateAx>
        <c:axId val="923432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2349568"/>
        <c:crosses val="autoZero"/>
        <c:auto val="1"/>
        <c:lblOffset val="100"/>
        <c:baseTimeUnit val="years"/>
      </c:dateAx>
      <c:valAx>
        <c:axId val="923495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343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1625.75</c:v>
                </c:pt>
                <c:pt idx="1">
                  <c:v>1459.48</c:v>
                </c:pt>
                <c:pt idx="2">
                  <c:v>634.92999999999995</c:v>
                </c:pt>
                <c:pt idx="3">
                  <c:v>651.71</c:v>
                </c:pt>
                <c:pt idx="4">
                  <c:v>732.66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13-44D4-AD55-64F86014B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84640"/>
        <c:axId val="92386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300.14</c:v>
                </c:pt>
                <c:pt idx="1">
                  <c:v>301.04000000000002</c:v>
                </c:pt>
                <c:pt idx="2">
                  <c:v>305.08</c:v>
                </c:pt>
                <c:pt idx="3">
                  <c:v>305.33999999999997</c:v>
                </c:pt>
                <c:pt idx="4">
                  <c:v>310.01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13-44D4-AD55-64F86014B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84640"/>
        <c:axId val="92386816"/>
      </c:lineChart>
      <c:dateAx>
        <c:axId val="923846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2386816"/>
        <c:crosses val="autoZero"/>
        <c:auto val="1"/>
        <c:lblOffset val="100"/>
        <c:baseTimeUnit val="years"/>
      </c:dateAx>
      <c:valAx>
        <c:axId val="92386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384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332.16</c:v>
                </c:pt>
                <c:pt idx="1">
                  <c:v>368.66</c:v>
                </c:pt>
                <c:pt idx="2">
                  <c:v>529.28</c:v>
                </c:pt>
                <c:pt idx="3">
                  <c:v>468.43</c:v>
                </c:pt>
                <c:pt idx="4">
                  <c:v>437.96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5F-4E52-B4AB-E64AA65AA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18048"/>
        <c:axId val="92419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566.65</c:v>
                </c:pt>
                <c:pt idx="1">
                  <c:v>551.62</c:v>
                </c:pt>
                <c:pt idx="2">
                  <c:v>585.59</c:v>
                </c:pt>
                <c:pt idx="3">
                  <c:v>561.34</c:v>
                </c:pt>
                <c:pt idx="4">
                  <c:v>538.33000000000004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5F-4E52-B4AB-E64AA65AA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18048"/>
        <c:axId val="92419968"/>
      </c:lineChart>
      <c:dateAx>
        <c:axId val="92418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2419968"/>
        <c:crosses val="autoZero"/>
        <c:auto val="1"/>
        <c:lblOffset val="100"/>
        <c:baseTimeUnit val="years"/>
      </c:dateAx>
      <c:valAx>
        <c:axId val="92419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418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114.31</c:v>
                </c:pt>
                <c:pt idx="1">
                  <c:v>107.19</c:v>
                </c:pt>
                <c:pt idx="2">
                  <c:v>125.12</c:v>
                </c:pt>
                <c:pt idx="3">
                  <c:v>116.14</c:v>
                </c:pt>
                <c:pt idx="4">
                  <c:v>118.22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0F-40C4-9712-4C53BEFC8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59392"/>
        <c:axId val="92461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84.77</c:v>
                </c:pt>
                <c:pt idx="1">
                  <c:v>87.11</c:v>
                </c:pt>
                <c:pt idx="2">
                  <c:v>82.78</c:v>
                </c:pt>
                <c:pt idx="3">
                  <c:v>84.82</c:v>
                </c:pt>
                <c:pt idx="4">
                  <c:v>82.29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0F-40C4-9712-4C53BEFC8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59392"/>
        <c:axId val="92461312"/>
      </c:lineChart>
      <c:dateAx>
        <c:axId val="924593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2461312"/>
        <c:crosses val="autoZero"/>
        <c:auto val="1"/>
        <c:lblOffset val="100"/>
        <c:baseTimeUnit val="years"/>
      </c:dateAx>
      <c:valAx>
        <c:axId val="92461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459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113.41</c:v>
                </c:pt>
                <c:pt idx="1">
                  <c:v>120.89</c:v>
                </c:pt>
                <c:pt idx="2">
                  <c:v>113.04</c:v>
                </c:pt>
                <c:pt idx="3">
                  <c:v>124.27</c:v>
                </c:pt>
                <c:pt idx="4">
                  <c:v>122.82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77-46A0-BF0F-7BF1ADD4B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04832"/>
        <c:axId val="92506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227.27</c:v>
                </c:pt>
                <c:pt idx="1">
                  <c:v>223.98</c:v>
                </c:pt>
                <c:pt idx="2">
                  <c:v>225.09</c:v>
                </c:pt>
                <c:pt idx="3">
                  <c:v>224.82</c:v>
                </c:pt>
                <c:pt idx="4">
                  <c:v>230.85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77-46A0-BF0F-7BF1ADD4B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04832"/>
        <c:axId val="92506752"/>
      </c:lineChart>
      <c:dateAx>
        <c:axId val="92504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2506752"/>
        <c:crosses val="autoZero"/>
        <c:auto val="1"/>
        <c:lblOffset val="100"/>
        <c:baseTimeUnit val="years"/>
      </c:dateAx>
      <c:valAx>
        <c:axId val="92506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04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13" zoomScale="60" zoomScaleNormal="6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</row>
    <row r="3" spans="1:78" ht="9.75" customHeight="1" x14ac:dyDescent="0.15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</row>
    <row r="4" spans="1:78" ht="9.75" customHeight="1" x14ac:dyDescent="0.15">
      <c r="A4" s="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9" t="str">
        <f>データ!H6</f>
        <v>徳島県　海陽町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80"/>
      <c r="AE6" s="80"/>
      <c r="AF6" s="80"/>
      <c r="AG6" s="8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1" t="s">
        <v>1</v>
      </c>
      <c r="C7" s="62"/>
      <c r="D7" s="62"/>
      <c r="E7" s="62"/>
      <c r="F7" s="62"/>
      <c r="G7" s="62"/>
      <c r="H7" s="62"/>
      <c r="I7" s="61" t="s">
        <v>2</v>
      </c>
      <c r="J7" s="62"/>
      <c r="K7" s="62"/>
      <c r="L7" s="62"/>
      <c r="M7" s="62"/>
      <c r="N7" s="62"/>
      <c r="O7" s="63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2"/>
      <c r="AL7" s="64" t="s">
        <v>6</v>
      </c>
      <c r="AM7" s="64"/>
      <c r="AN7" s="64"/>
      <c r="AO7" s="64"/>
      <c r="AP7" s="64"/>
      <c r="AQ7" s="64"/>
      <c r="AR7" s="64"/>
      <c r="AS7" s="64"/>
      <c r="AT7" s="61" t="s">
        <v>7</v>
      </c>
      <c r="AU7" s="62"/>
      <c r="AV7" s="62"/>
      <c r="AW7" s="62"/>
      <c r="AX7" s="62"/>
      <c r="AY7" s="62"/>
      <c r="AZ7" s="62"/>
      <c r="BA7" s="62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A8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58">
        <f>データ!$R$6</f>
        <v>8645</v>
      </c>
      <c r="AM8" s="58"/>
      <c r="AN8" s="58"/>
      <c r="AO8" s="58"/>
      <c r="AP8" s="58"/>
      <c r="AQ8" s="58"/>
      <c r="AR8" s="58"/>
      <c r="AS8" s="58"/>
      <c r="AT8" s="55">
        <f>データ!$S$6</f>
        <v>327.67</v>
      </c>
      <c r="AU8" s="56"/>
      <c r="AV8" s="56"/>
      <c r="AW8" s="56"/>
      <c r="AX8" s="56"/>
      <c r="AY8" s="56"/>
      <c r="AZ8" s="56"/>
      <c r="BA8" s="56"/>
      <c r="BB8" s="45">
        <f>データ!$T$6</f>
        <v>26.38</v>
      </c>
      <c r="BC8" s="45"/>
      <c r="BD8" s="45"/>
      <c r="BE8" s="45"/>
      <c r="BF8" s="45"/>
      <c r="BG8" s="45"/>
      <c r="BH8" s="45"/>
      <c r="BI8" s="45"/>
      <c r="BJ8" s="3"/>
      <c r="BK8" s="3"/>
      <c r="BL8" s="76" t="s">
        <v>10</v>
      </c>
      <c r="BM8" s="77"/>
      <c r="BN8" s="59" t="s">
        <v>11</v>
      </c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60"/>
    </row>
    <row r="9" spans="1:78" ht="18.75" customHeight="1" x14ac:dyDescent="0.15">
      <c r="A9" s="2"/>
      <c r="B9" s="61" t="s">
        <v>12</v>
      </c>
      <c r="C9" s="62"/>
      <c r="D9" s="62"/>
      <c r="E9" s="62"/>
      <c r="F9" s="62"/>
      <c r="G9" s="62"/>
      <c r="H9" s="62"/>
      <c r="I9" s="61" t="s">
        <v>13</v>
      </c>
      <c r="J9" s="62"/>
      <c r="K9" s="62"/>
      <c r="L9" s="62"/>
      <c r="M9" s="62"/>
      <c r="N9" s="62"/>
      <c r="O9" s="63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2"/>
      <c r="AE9" s="2"/>
      <c r="AF9" s="2"/>
      <c r="AG9" s="2"/>
      <c r="AH9" s="2"/>
      <c r="AI9" s="2"/>
      <c r="AJ9" s="2"/>
      <c r="AK9" s="2"/>
      <c r="AL9" s="64" t="s">
        <v>16</v>
      </c>
      <c r="AM9" s="64"/>
      <c r="AN9" s="64"/>
      <c r="AO9" s="64"/>
      <c r="AP9" s="64"/>
      <c r="AQ9" s="64"/>
      <c r="AR9" s="64"/>
      <c r="AS9" s="64"/>
      <c r="AT9" s="61" t="s">
        <v>17</v>
      </c>
      <c r="AU9" s="62"/>
      <c r="AV9" s="62"/>
      <c r="AW9" s="62"/>
      <c r="AX9" s="62"/>
      <c r="AY9" s="62"/>
      <c r="AZ9" s="62"/>
      <c r="BA9" s="62"/>
      <c r="BB9" s="64" t="s">
        <v>18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19</v>
      </c>
      <c r="BM9" s="66"/>
      <c r="BN9" s="67" t="s">
        <v>20</v>
      </c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8"/>
    </row>
    <row r="10" spans="1:78" ht="18.75" customHeight="1" x14ac:dyDescent="0.15">
      <c r="A10" s="2"/>
      <c r="B10" s="55" t="str">
        <f>データ!$N$6</f>
        <v>-</v>
      </c>
      <c r="C10" s="56"/>
      <c r="D10" s="56"/>
      <c r="E10" s="56"/>
      <c r="F10" s="56"/>
      <c r="G10" s="56"/>
      <c r="H10" s="56"/>
      <c r="I10" s="55">
        <f>データ!$O$6</f>
        <v>74.37</v>
      </c>
      <c r="J10" s="56"/>
      <c r="K10" s="56"/>
      <c r="L10" s="56"/>
      <c r="M10" s="56"/>
      <c r="N10" s="56"/>
      <c r="O10" s="57"/>
      <c r="P10" s="45">
        <f>データ!$P$6</f>
        <v>88.35</v>
      </c>
      <c r="Q10" s="45"/>
      <c r="R10" s="45"/>
      <c r="S10" s="45"/>
      <c r="T10" s="45"/>
      <c r="U10" s="45"/>
      <c r="V10" s="45"/>
      <c r="W10" s="58">
        <f>データ!$Q$6</f>
        <v>2690</v>
      </c>
      <c r="X10" s="58"/>
      <c r="Y10" s="58"/>
      <c r="Z10" s="58"/>
      <c r="AA10" s="58"/>
      <c r="AB10" s="58"/>
      <c r="AC10" s="58"/>
      <c r="AD10" s="2"/>
      <c r="AE10" s="2"/>
      <c r="AF10" s="2"/>
      <c r="AG10" s="2"/>
      <c r="AH10" s="2"/>
      <c r="AI10" s="2"/>
      <c r="AJ10" s="2"/>
      <c r="AK10" s="2"/>
      <c r="AL10" s="58">
        <f>データ!$U$6</f>
        <v>7579</v>
      </c>
      <c r="AM10" s="58"/>
      <c r="AN10" s="58"/>
      <c r="AO10" s="58"/>
      <c r="AP10" s="58"/>
      <c r="AQ10" s="58"/>
      <c r="AR10" s="58"/>
      <c r="AS10" s="58"/>
      <c r="AT10" s="55">
        <f>データ!$V$6</f>
        <v>17.12</v>
      </c>
      <c r="AU10" s="56"/>
      <c r="AV10" s="56"/>
      <c r="AW10" s="56"/>
      <c r="AX10" s="56"/>
      <c r="AY10" s="56"/>
      <c r="AZ10" s="56"/>
      <c r="BA10" s="56"/>
      <c r="BB10" s="45">
        <f>データ!$W$6</f>
        <v>442.7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21</v>
      </c>
      <c r="BM10" s="47"/>
      <c r="BN10" s="48" t="s">
        <v>22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0" t="s">
        <v>23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3.5" customHeight="1" x14ac:dyDescent="0.15">
      <c r="A14" s="2"/>
      <c r="B14" s="52" t="s">
        <v>24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4"/>
      <c r="BK14" s="2"/>
      <c r="BL14" s="33" t="s">
        <v>25</v>
      </c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5"/>
    </row>
    <row r="15" spans="1:78" ht="13.5" customHeight="1" x14ac:dyDescent="0.15">
      <c r="A15" s="2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1"/>
      <c r="BK15" s="2"/>
      <c r="BL15" s="36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8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1" t="s">
        <v>110</v>
      </c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3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1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3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1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3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1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3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1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3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1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3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1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3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1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3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1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3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1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3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1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3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1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3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1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3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1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3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1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3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1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3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1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3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1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3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1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3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1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3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1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3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1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3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1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3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1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3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1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3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1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3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1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3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1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3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3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3" t="s">
        <v>26</v>
      </c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5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6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8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1" t="s">
        <v>111</v>
      </c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3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1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3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1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3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1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3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1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3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1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3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1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3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1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3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1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3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1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3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1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3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1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3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1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32"/>
    </row>
    <row r="60" spans="1:78" ht="13.5" customHeight="1" x14ac:dyDescent="0.15">
      <c r="A60" s="2"/>
      <c r="B60" s="39" t="s">
        <v>27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1"/>
      <c r="BK60" s="2"/>
      <c r="BL60" s="31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32"/>
    </row>
    <row r="61" spans="1:78" ht="13.5" customHeight="1" x14ac:dyDescent="0.15">
      <c r="A61" s="2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1"/>
      <c r="BK61" s="2"/>
      <c r="BL61" s="31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3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1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3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3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3" t="s">
        <v>28</v>
      </c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5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6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8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1" t="s">
        <v>112</v>
      </c>
      <c r="BM66" s="89"/>
      <c r="BN66" s="89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3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1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3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1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3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1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3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1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3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1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  <c r="BZ71" s="3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1"/>
      <c r="BM72" s="89"/>
      <c r="BN72" s="89"/>
      <c r="BO72" s="89"/>
      <c r="BP72" s="89"/>
      <c r="BQ72" s="89"/>
      <c r="BR72" s="89"/>
      <c r="BS72" s="89"/>
      <c r="BT72" s="89"/>
      <c r="BU72" s="89"/>
      <c r="BV72" s="89"/>
      <c r="BW72" s="89"/>
      <c r="BX72" s="89"/>
      <c r="BY72" s="89"/>
      <c r="BZ72" s="3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1"/>
      <c r="BM73" s="89"/>
      <c r="BN73" s="89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  <c r="BZ73" s="3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1"/>
      <c r="BM74" s="89"/>
      <c r="BN74" s="89"/>
      <c r="BO74" s="89"/>
      <c r="BP74" s="89"/>
      <c r="BQ74" s="89"/>
      <c r="BR74" s="89"/>
      <c r="BS74" s="89"/>
      <c r="BT74" s="89"/>
      <c r="BU74" s="89"/>
      <c r="BV74" s="89"/>
      <c r="BW74" s="89"/>
      <c r="BX74" s="89"/>
      <c r="BY74" s="89"/>
      <c r="BZ74" s="3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1"/>
      <c r="BM75" s="89"/>
      <c r="BN75" s="89"/>
      <c r="BO75" s="89"/>
      <c r="BP75" s="89"/>
      <c r="BQ75" s="89"/>
      <c r="BR75" s="89"/>
      <c r="BS75" s="89"/>
      <c r="BT75" s="89"/>
      <c r="BU75" s="89"/>
      <c r="BV75" s="89"/>
      <c r="BW75" s="89"/>
      <c r="BX75" s="89"/>
      <c r="BY75" s="89"/>
      <c r="BZ75" s="3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1"/>
      <c r="BM76" s="89"/>
      <c r="BN76" s="89"/>
      <c r="BO76" s="89"/>
      <c r="BP76" s="89"/>
      <c r="BQ76" s="89"/>
      <c r="BR76" s="89"/>
      <c r="BS76" s="89"/>
      <c r="BT76" s="89"/>
      <c r="BU76" s="89"/>
      <c r="BV76" s="89"/>
      <c r="BW76" s="89"/>
      <c r="BX76" s="89"/>
      <c r="BY76" s="89"/>
      <c r="BZ76" s="3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1"/>
      <c r="BM77" s="89"/>
      <c r="BN77" s="89"/>
      <c r="BO77" s="89"/>
      <c r="BP77" s="89"/>
      <c r="BQ77" s="89"/>
      <c r="BR77" s="89"/>
      <c r="BS77" s="89"/>
      <c r="BT77" s="89"/>
      <c r="BU77" s="89"/>
      <c r="BV77" s="89"/>
      <c r="BW77" s="89"/>
      <c r="BX77" s="89"/>
      <c r="BY77" s="89"/>
      <c r="BZ77" s="3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1"/>
      <c r="BM78" s="89"/>
      <c r="BN78" s="89"/>
      <c r="BO78" s="89"/>
      <c r="BP78" s="89"/>
      <c r="BQ78" s="89"/>
      <c r="BR78" s="89"/>
      <c r="BS78" s="89"/>
      <c r="BT78" s="89"/>
      <c r="BU78" s="89"/>
      <c r="BV78" s="89"/>
      <c r="BW78" s="89"/>
      <c r="BX78" s="89"/>
      <c r="BY78" s="89"/>
      <c r="BZ78" s="3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1"/>
      <c r="BM79" s="89"/>
      <c r="BN79" s="89"/>
      <c r="BO79" s="89"/>
      <c r="BP79" s="89"/>
      <c r="BQ79" s="89"/>
      <c r="BR79" s="89"/>
      <c r="BS79" s="89"/>
      <c r="BT79" s="89"/>
      <c r="BU79" s="89"/>
      <c r="BV79" s="89"/>
      <c r="BW79" s="89"/>
      <c r="BX79" s="89"/>
      <c r="BY79" s="89"/>
      <c r="BZ79" s="3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1"/>
      <c r="BM80" s="89"/>
      <c r="BN80" s="89"/>
      <c r="BO80" s="89"/>
      <c r="BP80" s="89"/>
      <c r="BQ80" s="89"/>
      <c r="BR80" s="89"/>
      <c r="BS80" s="89"/>
      <c r="BT80" s="89"/>
      <c r="BU80" s="89"/>
      <c r="BV80" s="89"/>
      <c r="BW80" s="89"/>
      <c r="BX80" s="89"/>
      <c r="BY80" s="89"/>
      <c r="BZ80" s="3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1"/>
      <c r="BM81" s="89"/>
      <c r="BN81" s="89"/>
      <c r="BO81" s="89"/>
      <c r="BP81" s="89"/>
      <c r="BQ81" s="89"/>
      <c r="BR81" s="89"/>
      <c r="BS81" s="89"/>
      <c r="BT81" s="89"/>
      <c r="BU81" s="89"/>
      <c r="BV81" s="89"/>
      <c r="BW81" s="89"/>
      <c r="BX81" s="89"/>
      <c r="BY81" s="89"/>
      <c r="BZ81" s="3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2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WLaUCdTs5pQ8ZzPJ4J1yPqbmCdji2hVsoeylBGYAd1qQRxtBZJZUKBL45kZF8VST5RKj8DnBaRn0IYC2a4/q3w==" saltValue="egK8h+jpoDXRSSJqXFp/XQ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7:BZ63"/>
    <mergeCell ref="BL66:BZ82"/>
    <mergeCell ref="BL45:BZ46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2022</v>
      </c>
      <c r="C6" s="20">
        <f t="shared" ref="C6:W6" si="3">C7</f>
        <v>363880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徳島県　海陽町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A8</v>
      </c>
      <c r="M6" s="20" t="str">
        <f t="shared" si="3"/>
        <v>非設置</v>
      </c>
      <c r="N6" s="21" t="str">
        <f t="shared" si="3"/>
        <v>-</v>
      </c>
      <c r="O6" s="21">
        <f t="shared" si="3"/>
        <v>74.37</v>
      </c>
      <c r="P6" s="21">
        <f t="shared" si="3"/>
        <v>88.35</v>
      </c>
      <c r="Q6" s="21">
        <f t="shared" si="3"/>
        <v>2690</v>
      </c>
      <c r="R6" s="21">
        <f t="shared" si="3"/>
        <v>8645</v>
      </c>
      <c r="S6" s="21">
        <f t="shared" si="3"/>
        <v>327.67</v>
      </c>
      <c r="T6" s="21">
        <f t="shared" si="3"/>
        <v>26.38</v>
      </c>
      <c r="U6" s="21">
        <f t="shared" si="3"/>
        <v>7579</v>
      </c>
      <c r="V6" s="21">
        <f t="shared" si="3"/>
        <v>17.12</v>
      </c>
      <c r="W6" s="21">
        <f t="shared" si="3"/>
        <v>442.7</v>
      </c>
      <c r="X6" s="22">
        <f>IF(X7="",NA(),X7)</f>
        <v>115.15</v>
      </c>
      <c r="Y6" s="22">
        <f t="shared" ref="Y6:AG6" si="4">IF(Y7="",NA(),Y7)</f>
        <v>106.94</v>
      </c>
      <c r="Z6" s="22">
        <f t="shared" si="4"/>
        <v>120.34</v>
      </c>
      <c r="AA6" s="22">
        <f t="shared" si="4"/>
        <v>114.35</v>
      </c>
      <c r="AB6" s="22">
        <f t="shared" si="4"/>
        <v>115.85</v>
      </c>
      <c r="AC6" s="22">
        <f t="shared" si="4"/>
        <v>103.81</v>
      </c>
      <c r="AD6" s="22">
        <f t="shared" si="4"/>
        <v>104.35</v>
      </c>
      <c r="AE6" s="22">
        <f t="shared" si="4"/>
        <v>105.34</v>
      </c>
      <c r="AF6" s="22">
        <f t="shared" si="4"/>
        <v>105.77</v>
      </c>
      <c r="AG6" s="22">
        <f t="shared" si="4"/>
        <v>104.82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25.66</v>
      </c>
      <c r="AO6" s="22">
        <f t="shared" si="5"/>
        <v>21.69</v>
      </c>
      <c r="AP6" s="22">
        <f t="shared" si="5"/>
        <v>24.04</v>
      </c>
      <c r="AQ6" s="22">
        <f t="shared" si="5"/>
        <v>28.03</v>
      </c>
      <c r="AR6" s="22">
        <f t="shared" si="5"/>
        <v>26.73</v>
      </c>
      <c r="AS6" s="21" t="str">
        <f>IF(AS7="","",IF(AS7="-","【-】","【"&amp;SUBSTITUTE(TEXT(AS7,"#,##0.00"),"-","△")&amp;"】"))</f>
        <v>【1.34】</v>
      </c>
      <c r="AT6" s="22">
        <f>IF(AT7="",NA(),AT7)</f>
        <v>1625.75</v>
      </c>
      <c r="AU6" s="22">
        <f t="shared" ref="AU6:BC6" si="6">IF(AU7="",NA(),AU7)</f>
        <v>1459.48</v>
      </c>
      <c r="AV6" s="22">
        <f t="shared" si="6"/>
        <v>634.92999999999995</v>
      </c>
      <c r="AW6" s="22">
        <f t="shared" si="6"/>
        <v>651.71</v>
      </c>
      <c r="AX6" s="22">
        <f t="shared" si="6"/>
        <v>732.66</v>
      </c>
      <c r="AY6" s="22">
        <f t="shared" si="6"/>
        <v>300.14</v>
      </c>
      <c r="AZ6" s="22">
        <f t="shared" si="6"/>
        <v>301.04000000000002</v>
      </c>
      <c r="BA6" s="22">
        <f t="shared" si="6"/>
        <v>305.08</v>
      </c>
      <c r="BB6" s="22">
        <f t="shared" si="6"/>
        <v>305.33999999999997</v>
      </c>
      <c r="BC6" s="22">
        <f t="shared" si="6"/>
        <v>310.01</v>
      </c>
      <c r="BD6" s="21" t="str">
        <f>IF(BD7="","",IF(BD7="-","【-】","【"&amp;SUBSTITUTE(TEXT(BD7,"#,##0.00"),"-","△")&amp;"】"))</f>
        <v>【252.29】</v>
      </c>
      <c r="BE6" s="22">
        <f>IF(BE7="",NA(),BE7)</f>
        <v>332.16</v>
      </c>
      <c r="BF6" s="22">
        <f t="shared" ref="BF6:BN6" si="7">IF(BF7="",NA(),BF7)</f>
        <v>368.66</v>
      </c>
      <c r="BG6" s="22">
        <f t="shared" si="7"/>
        <v>529.28</v>
      </c>
      <c r="BH6" s="22">
        <f t="shared" si="7"/>
        <v>468.43</v>
      </c>
      <c r="BI6" s="22">
        <f t="shared" si="7"/>
        <v>437.96</v>
      </c>
      <c r="BJ6" s="22">
        <f t="shared" si="7"/>
        <v>566.65</v>
      </c>
      <c r="BK6" s="22">
        <f t="shared" si="7"/>
        <v>551.62</v>
      </c>
      <c r="BL6" s="22">
        <f t="shared" si="7"/>
        <v>585.59</v>
      </c>
      <c r="BM6" s="22">
        <f t="shared" si="7"/>
        <v>561.34</v>
      </c>
      <c r="BN6" s="22">
        <f t="shared" si="7"/>
        <v>538.33000000000004</v>
      </c>
      <c r="BO6" s="21" t="str">
        <f>IF(BO7="","",IF(BO7="-","【-】","【"&amp;SUBSTITUTE(TEXT(BO7,"#,##0.00"),"-","△")&amp;"】"))</f>
        <v>【268.07】</v>
      </c>
      <c r="BP6" s="22">
        <f>IF(BP7="",NA(),BP7)</f>
        <v>114.31</v>
      </c>
      <c r="BQ6" s="22">
        <f t="shared" ref="BQ6:BY6" si="8">IF(BQ7="",NA(),BQ7)</f>
        <v>107.19</v>
      </c>
      <c r="BR6" s="22">
        <f t="shared" si="8"/>
        <v>125.12</v>
      </c>
      <c r="BS6" s="22">
        <f t="shared" si="8"/>
        <v>116.14</v>
      </c>
      <c r="BT6" s="22">
        <f t="shared" si="8"/>
        <v>118.22</v>
      </c>
      <c r="BU6" s="22">
        <f t="shared" si="8"/>
        <v>84.77</v>
      </c>
      <c r="BV6" s="22">
        <f t="shared" si="8"/>
        <v>87.11</v>
      </c>
      <c r="BW6" s="22">
        <f t="shared" si="8"/>
        <v>82.78</v>
      </c>
      <c r="BX6" s="22">
        <f t="shared" si="8"/>
        <v>84.82</v>
      </c>
      <c r="BY6" s="22">
        <f t="shared" si="8"/>
        <v>82.29</v>
      </c>
      <c r="BZ6" s="21" t="str">
        <f>IF(BZ7="","",IF(BZ7="-","【-】","【"&amp;SUBSTITUTE(TEXT(BZ7,"#,##0.00"),"-","△")&amp;"】"))</f>
        <v>【97.47】</v>
      </c>
      <c r="CA6" s="22">
        <f>IF(CA7="",NA(),CA7)</f>
        <v>113.41</v>
      </c>
      <c r="CB6" s="22">
        <f t="shared" ref="CB6:CJ6" si="9">IF(CB7="",NA(),CB7)</f>
        <v>120.89</v>
      </c>
      <c r="CC6" s="22">
        <f t="shared" si="9"/>
        <v>113.04</v>
      </c>
      <c r="CD6" s="22">
        <f t="shared" si="9"/>
        <v>124.27</v>
      </c>
      <c r="CE6" s="22">
        <f t="shared" si="9"/>
        <v>122.82</v>
      </c>
      <c r="CF6" s="22">
        <f t="shared" si="9"/>
        <v>227.27</v>
      </c>
      <c r="CG6" s="22">
        <f t="shared" si="9"/>
        <v>223.98</v>
      </c>
      <c r="CH6" s="22">
        <f t="shared" si="9"/>
        <v>225.09</v>
      </c>
      <c r="CI6" s="22">
        <f t="shared" si="9"/>
        <v>224.82</v>
      </c>
      <c r="CJ6" s="22">
        <f t="shared" si="9"/>
        <v>230.85</v>
      </c>
      <c r="CK6" s="21" t="str">
        <f>IF(CK7="","",IF(CK7="-","【-】","【"&amp;SUBSTITUTE(TEXT(CK7,"#,##0.00"),"-","△")&amp;"】"))</f>
        <v>【174.75】</v>
      </c>
      <c r="CL6" s="22">
        <f>IF(CL7="",NA(),CL7)</f>
        <v>38.299999999999997</v>
      </c>
      <c r="CM6" s="22">
        <f t="shared" ref="CM6:CU6" si="10">IF(CM7="",NA(),CM7)</f>
        <v>37.200000000000003</v>
      </c>
      <c r="CN6" s="22">
        <f t="shared" si="10"/>
        <v>43.83</v>
      </c>
      <c r="CO6" s="22">
        <f t="shared" si="10"/>
        <v>43.46</v>
      </c>
      <c r="CP6" s="22">
        <f t="shared" si="10"/>
        <v>72.84</v>
      </c>
      <c r="CQ6" s="22">
        <f t="shared" si="10"/>
        <v>50.29</v>
      </c>
      <c r="CR6" s="22">
        <f t="shared" si="10"/>
        <v>49.64</v>
      </c>
      <c r="CS6" s="22">
        <f t="shared" si="10"/>
        <v>49.38</v>
      </c>
      <c r="CT6" s="22">
        <f t="shared" si="10"/>
        <v>50.09</v>
      </c>
      <c r="CU6" s="22">
        <f t="shared" si="10"/>
        <v>50.1</v>
      </c>
      <c r="CV6" s="21" t="str">
        <f>IF(CV7="","",IF(CV7="-","【-】","【"&amp;SUBSTITUTE(TEXT(CV7,"#,##0.00"),"-","△")&amp;"】"))</f>
        <v>【59.97】</v>
      </c>
      <c r="CW6" s="22">
        <f>IF(CW7="",NA(),CW7)</f>
        <v>87.7</v>
      </c>
      <c r="CX6" s="22">
        <f t="shared" ref="CX6:DF6" si="11">IF(CX7="",NA(),CX7)</f>
        <v>87.7</v>
      </c>
      <c r="CY6" s="22">
        <f t="shared" si="11"/>
        <v>73.58</v>
      </c>
      <c r="CZ6" s="22">
        <f t="shared" si="11"/>
        <v>74.19</v>
      </c>
      <c r="DA6" s="22">
        <f t="shared" si="11"/>
        <v>73.56</v>
      </c>
      <c r="DB6" s="22">
        <f t="shared" si="11"/>
        <v>77.73</v>
      </c>
      <c r="DC6" s="22">
        <f t="shared" si="11"/>
        <v>78.09</v>
      </c>
      <c r="DD6" s="22">
        <f t="shared" si="11"/>
        <v>78.010000000000005</v>
      </c>
      <c r="DE6" s="22">
        <f t="shared" si="11"/>
        <v>77.599999999999994</v>
      </c>
      <c r="DF6" s="22">
        <f t="shared" si="11"/>
        <v>77.3</v>
      </c>
      <c r="DG6" s="21" t="str">
        <f>IF(DG7="","",IF(DG7="-","【-】","【"&amp;SUBSTITUTE(TEXT(DG7,"#,##0.00"),"-","△")&amp;"】"))</f>
        <v>【89.76】</v>
      </c>
      <c r="DH6" s="22">
        <f>IF(DH7="",NA(),DH7)</f>
        <v>53.68</v>
      </c>
      <c r="DI6" s="22">
        <f t="shared" ref="DI6:DQ6" si="12">IF(DI7="",NA(),DI7)</f>
        <v>53.54</v>
      </c>
      <c r="DJ6" s="22">
        <f t="shared" si="12"/>
        <v>51.53</v>
      </c>
      <c r="DK6" s="22">
        <f t="shared" si="12"/>
        <v>53.66</v>
      </c>
      <c r="DL6" s="22">
        <f t="shared" si="12"/>
        <v>55.03</v>
      </c>
      <c r="DM6" s="22">
        <f t="shared" si="12"/>
        <v>45.85</v>
      </c>
      <c r="DN6" s="22">
        <f t="shared" si="12"/>
        <v>47.31</v>
      </c>
      <c r="DO6" s="22">
        <f t="shared" si="12"/>
        <v>47.5</v>
      </c>
      <c r="DP6" s="22">
        <f t="shared" si="12"/>
        <v>48.41</v>
      </c>
      <c r="DQ6" s="22">
        <f t="shared" si="12"/>
        <v>50.02</v>
      </c>
      <c r="DR6" s="21" t="str">
        <f>IF(DR7="","",IF(DR7="-","【-】","【"&amp;SUBSTITUTE(TEXT(DR7,"#,##0.00"),"-","△")&amp;"】"))</f>
        <v>【51.51】</v>
      </c>
      <c r="DS6" s="21">
        <f>IF(DS7="",NA(),DS7)</f>
        <v>0</v>
      </c>
      <c r="DT6" s="21">
        <f t="shared" ref="DT6:EB6" si="13">IF(DT7="",NA(),DT7)</f>
        <v>0</v>
      </c>
      <c r="DU6" s="21">
        <f t="shared" si="13"/>
        <v>0</v>
      </c>
      <c r="DV6" s="21">
        <f t="shared" si="13"/>
        <v>0</v>
      </c>
      <c r="DW6" s="21">
        <f t="shared" si="13"/>
        <v>0</v>
      </c>
      <c r="DX6" s="22">
        <f t="shared" si="13"/>
        <v>14.13</v>
      </c>
      <c r="DY6" s="22">
        <f t="shared" si="13"/>
        <v>16.77</v>
      </c>
      <c r="DZ6" s="22">
        <f t="shared" si="13"/>
        <v>17.399999999999999</v>
      </c>
      <c r="EA6" s="22">
        <f t="shared" si="13"/>
        <v>18.64</v>
      </c>
      <c r="EB6" s="22">
        <f t="shared" si="13"/>
        <v>19.510000000000002</v>
      </c>
      <c r="EC6" s="21" t="str">
        <f>IF(EC7="","",IF(EC7="-","【-】","【"&amp;SUBSTITUTE(TEXT(EC7,"#,##0.00"),"-","△")&amp;"】"))</f>
        <v>【23.75】</v>
      </c>
      <c r="ED6" s="22">
        <f>IF(ED7="",NA(),ED7)</f>
        <v>0.06</v>
      </c>
      <c r="EE6" s="21">
        <f t="shared" ref="EE6:EM6" si="14">IF(EE7="",NA(),EE7)</f>
        <v>0</v>
      </c>
      <c r="EF6" s="21">
        <f t="shared" si="14"/>
        <v>0</v>
      </c>
      <c r="EG6" s="22">
        <f t="shared" si="14"/>
        <v>0.44</v>
      </c>
      <c r="EH6" s="22">
        <f t="shared" si="14"/>
        <v>0.11</v>
      </c>
      <c r="EI6" s="22">
        <f t="shared" si="14"/>
        <v>0.52</v>
      </c>
      <c r="EJ6" s="22">
        <f t="shared" si="14"/>
        <v>0.47</v>
      </c>
      <c r="EK6" s="22">
        <f t="shared" si="14"/>
        <v>0.4</v>
      </c>
      <c r="EL6" s="22">
        <f t="shared" si="14"/>
        <v>0.36</v>
      </c>
      <c r="EM6" s="22">
        <f t="shared" si="14"/>
        <v>0.56999999999999995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15">
      <c r="A7" s="15"/>
      <c r="B7" s="24">
        <v>2022</v>
      </c>
      <c r="C7" s="24">
        <v>363880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74.37</v>
      </c>
      <c r="P7" s="25">
        <v>88.35</v>
      </c>
      <c r="Q7" s="25">
        <v>2690</v>
      </c>
      <c r="R7" s="25">
        <v>8645</v>
      </c>
      <c r="S7" s="25">
        <v>327.67</v>
      </c>
      <c r="T7" s="25">
        <v>26.38</v>
      </c>
      <c r="U7" s="25">
        <v>7579</v>
      </c>
      <c r="V7" s="25">
        <v>17.12</v>
      </c>
      <c r="W7" s="25">
        <v>442.7</v>
      </c>
      <c r="X7" s="25">
        <v>115.15</v>
      </c>
      <c r="Y7" s="25">
        <v>106.94</v>
      </c>
      <c r="Z7" s="25">
        <v>120.34</v>
      </c>
      <c r="AA7" s="25">
        <v>114.35</v>
      </c>
      <c r="AB7" s="25">
        <v>115.85</v>
      </c>
      <c r="AC7" s="25">
        <v>103.81</v>
      </c>
      <c r="AD7" s="25">
        <v>104.35</v>
      </c>
      <c r="AE7" s="25">
        <v>105.34</v>
      </c>
      <c r="AF7" s="25">
        <v>105.77</v>
      </c>
      <c r="AG7" s="25">
        <v>104.82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25.66</v>
      </c>
      <c r="AO7" s="25">
        <v>21.69</v>
      </c>
      <c r="AP7" s="25">
        <v>24.04</v>
      </c>
      <c r="AQ7" s="25">
        <v>28.03</v>
      </c>
      <c r="AR7" s="25">
        <v>26.73</v>
      </c>
      <c r="AS7" s="25">
        <v>1.34</v>
      </c>
      <c r="AT7" s="25">
        <v>1625.75</v>
      </c>
      <c r="AU7" s="25">
        <v>1459.48</v>
      </c>
      <c r="AV7" s="25">
        <v>634.92999999999995</v>
      </c>
      <c r="AW7" s="25">
        <v>651.71</v>
      </c>
      <c r="AX7" s="25">
        <v>732.66</v>
      </c>
      <c r="AY7" s="25">
        <v>300.14</v>
      </c>
      <c r="AZ7" s="25">
        <v>301.04000000000002</v>
      </c>
      <c r="BA7" s="25">
        <v>305.08</v>
      </c>
      <c r="BB7" s="25">
        <v>305.33999999999997</v>
      </c>
      <c r="BC7" s="25">
        <v>310.01</v>
      </c>
      <c r="BD7" s="25">
        <v>252.29</v>
      </c>
      <c r="BE7" s="25">
        <v>332.16</v>
      </c>
      <c r="BF7" s="25">
        <v>368.66</v>
      </c>
      <c r="BG7" s="25">
        <v>529.28</v>
      </c>
      <c r="BH7" s="25">
        <v>468.43</v>
      </c>
      <c r="BI7" s="25">
        <v>437.96</v>
      </c>
      <c r="BJ7" s="25">
        <v>566.65</v>
      </c>
      <c r="BK7" s="25">
        <v>551.62</v>
      </c>
      <c r="BL7" s="25">
        <v>585.59</v>
      </c>
      <c r="BM7" s="25">
        <v>561.34</v>
      </c>
      <c r="BN7" s="25">
        <v>538.33000000000004</v>
      </c>
      <c r="BO7" s="25">
        <v>268.07</v>
      </c>
      <c r="BP7" s="25">
        <v>114.31</v>
      </c>
      <c r="BQ7" s="25">
        <v>107.19</v>
      </c>
      <c r="BR7" s="25">
        <v>125.12</v>
      </c>
      <c r="BS7" s="25">
        <v>116.14</v>
      </c>
      <c r="BT7" s="25">
        <v>118.22</v>
      </c>
      <c r="BU7" s="25">
        <v>84.77</v>
      </c>
      <c r="BV7" s="25">
        <v>87.11</v>
      </c>
      <c r="BW7" s="25">
        <v>82.78</v>
      </c>
      <c r="BX7" s="25">
        <v>84.82</v>
      </c>
      <c r="BY7" s="25">
        <v>82.29</v>
      </c>
      <c r="BZ7" s="25">
        <v>97.47</v>
      </c>
      <c r="CA7" s="25">
        <v>113.41</v>
      </c>
      <c r="CB7" s="25">
        <v>120.89</v>
      </c>
      <c r="CC7" s="25">
        <v>113.04</v>
      </c>
      <c r="CD7" s="25">
        <v>124.27</v>
      </c>
      <c r="CE7" s="25">
        <v>122.82</v>
      </c>
      <c r="CF7" s="25">
        <v>227.27</v>
      </c>
      <c r="CG7" s="25">
        <v>223.98</v>
      </c>
      <c r="CH7" s="25">
        <v>225.09</v>
      </c>
      <c r="CI7" s="25">
        <v>224.82</v>
      </c>
      <c r="CJ7" s="25">
        <v>230.85</v>
      </c>
      <c r="CK7" s="25">
        <v>174.75</v>
      </c>
      <c r="CL7" s="25">
        <v>38.299999999999997</v>
      </c>
      <c r="CM7" s="25">
        <v>37.200000000000003</v>
      </c>
      <c r="CN7" s="25">
        <v>43.83</v>
      </c>
      <c r="CO7" s="25">
        <v>43.46</v>
      </c>
      <c r="CP7" s="25">
        <v>72.84</v>
      </c>
      <c r="CQ7" s="25">
        <v>50.29</v>
      </c>
      <c r="CR7" s="25">
        <v>49.64</v>
      </c>
      <c r="CS7" s="25">
        <v>49.38</v>
      </c>
      <c r="CT7" s="25">
        <v>50.09</v>
      </c>
      <c r="CU7" s="25">
        <v>50.1</v>
      </c>
      <c r="CV7" s="25">
        <v>59.97</v>
      </c>
      <c r="CW7" s="25">
        <v>87.7</v>
      </c>
      <c r="CX7" s="25">
        <v>87.7</v>
      </c>
      <c r="CY7" s="25">
        <v>73.58</v>
      </c>
      <c r="CZ7" s="25">
        <v>74.19</v>
      </c>
      <c r="DA7" s="25">
        <v>73.56</v>
      </c>
      <c r="DB7" s="25">
        <v>77.73</v>
      </c>
      <c r="DC7" s="25">
        <v>78.09</v>
      </c>
      <c r="DD7" s="25">
        <v>78.010000000000005</v>
      </c>
      <c r="DE7" s="25">
        <v>77.599999999999994</v>
      </c>
      <c r="DF7" s="25">
        <v>77.3</v>
      </c>
      <c r="DG7" s="25">
        <v>89.76</v>
      </c>
      <c r="DH7" s="25">
        <v>53.68</v>
      </c>
      <c r="DI7" s="25">
        <v>53.54</v>
      </c>
      <c r="DJ7" s="25">
        <v>51.53</v>
      </c>
      <c r="DK7" s="25">
        <v>53.66</v>
      </c>
      <c r="DL7" s="25">
        <v>55.03</v>
      </c>
      <c r="DM7" s="25">
        <v>45.85</v>
      </c>
      <c r="DN7" s="25">
        <v>47.31</v>
      </c>
      <c r="DO7" s="25">
        <v>47.5</v>
      </c>
      <c r="DP7" s="25">
        <v>48.41</v>
      </c>
      <c r="DQ7" s="25">
        <v>50.02</v>
      </c>
      <c r="DR7" s="25">
        <v>51.51</v>
      </c>
      <c r="DS7" s="25">
        <v>0</v>
      </c>
      <c r="DT7" s="25">
        <v>0</v>
      </c>
      <c r="DU7" s="25">
        <v>0</v>
      </c>
      <c r="DV7" s="25">
        <v>0</v>
      </c>
      <c r="DW7" s="25">
        <v>0</v>
      </c>
      <c r="DX7" s="25">
        <v>14.13</v>
      </c>
      <c r="DY7" s="25">
        <v>16.77</v>
      </c>
      <c r="DZ7" s="25">
        <v>17.399999999999999</v>
      </c>
      <c r="EA7" s="25">
        <v>18.64</v>
      </c>
      <c r="EB7" s="25">
        <v>19.510000000000002</v>
      </c>
      <c r="EC7" s="25">
        <v>23.75</v>
      </c>
      <c r="ED7" s="25">
        <v>0.06</v>
      </c>
      <c r="EE7" s="25">
        <v>0</v>
      </c>
      <c r="EF7" s="25">
        <v>0</v>
      </c>
      <c r="EG7" s="25">
        <v>0.44</v>
      </c>
      <c r="EH7" s="25">
        <v>0.11</v>
      </c>
      <c r="EI7" s="25">
        <v>0.52</v>
      </c>
      <c r="EJ7" s="25">
        <v>0.47</v>
      </c>
      <c r="EK7" s="25">
        <v>0.4</v>
      </c>
      <c r="EL7" s="25">
        <v>0.36</v>
      </c>
      <c r="EM7" s="25">
        <v>0.56999999999999995</v>
      </c>
      <c r="EN7" s="25">
        <v>0.67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dcterms:created xsi:type="dcterms:W3CDTF">2023-12-05T00:59:56Z</dcterms:created>
  <dcterms:modified xsi:type="dcterms:W3CDTF">2024-02-07T09:37:46Z</dcterms:modified>
  <cp:category/>
</cp:coreProperties>
</file>