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k0502\Desktop\【2_7(水)17時〆】公営企業に係る経営比較分析表（令和４年度決算）の分析等について\【経営比較分析表】06_阿波市\"/>
    </mc:Choice>
  </mc:AlternateContent>
  <xr:revisionPtr revIDLastSave="0" documentId="13_ncr:1_{E39E04BF-9934-47A8-A4DB-F56085D9E865}" xr6:coauthVersionLast="47" xr6:coauthVersionMax="47" xr10:uidLastSave="{00000000-0000-0000-0000-000000000000}"/>
  <workbookProtection workbookAlgorithmName="SHA-512" workbookHashValue="sG0bPt1UD3MY3/pa7aI3w3uj1CqQOiQz6RlTplBRxT2qeVFfb1w8Rg6f74qb+MakiOIyRbXMYwDqhwc8jGWoYQ==" workbookSaltValue="p1RjploWfzjbhryrDNmHRA==" workbookSpinCount="100000" lockStructure="1"/>
  <bookViews>
    <workbookView xWindow="-120" yWindow="-120" windowWidth="29040" windowHeight="15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AL8" i="4" s="1"/>
  <c r="Q6" i="5"/>
  <c r="P6" i="5"/>
  <c r="O6" i="5"/>
  <c r="I10" i="4" s="1"/>
  <c r="N6" i="5"/>
  <c r="B10" i="4" s="1"/>
  <c r="M6" i="5"/>
  <c r="AD8" i="4" s="1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J85" i="4"/>
  <c r="G85" i="4"/>
  <c r="F85" i="4"/>
  <c r="AL10" i="4"/>
  <c r="W10" i="4"/>
  <c r="P10" i="4"/>
  <c r="BB8" i="4"/>
  <c r="AT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<sst xmlns="http://schemas.openxmlformats.org/spreadsheetml/2006/main" count="228" uniqueCount="114">
  <si>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</si>
  <si>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</si>
  <si>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</si>
  <si>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</si>
  <si>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</si>
  <si>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</si>
  <si>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</si>
  <si>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</si>
  <si>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</si>
  <si>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</si>
  <si>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</si>
  <si>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</si>
  <si>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</si>
  <si>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</si>
  <si>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</si>
  <si>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</si>
  <si>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</si>
  <si>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</si>
  <si>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</si>
  <si>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</si>
  <si>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</si>
  <si>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</si>
  <si>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</si>
  <si>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</si>
  <si>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</si>
  <si>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</si>
  <si>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</si>
  <si>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</si>
  <si>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</si>
  <si>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</si>
  <si>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</si>
  <si>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</si>
  <si>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</si>
  <si>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</si>
  <si>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</si>
  <si>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</si>
  <si>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</si>
  <si>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</si>
  <si>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</si>
  <si>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</si>
  <si>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</si>
  <si>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</si>
  <si>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</si>
  <si>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</si>
  <si>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</si>
  <si>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</si>
  <si>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</si>
  <si>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</si>
  <si>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</si>
  <si>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</si>
  <si>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</si>
  <si>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</si>
  <si>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</si>
  <si>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</si>
  <si>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</si>
  <si>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</si>
  <si>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</si>
  <si>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</si>
  <si>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</si>
  <si>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</si>
  <si>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</si>
  <si>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</si>
  <si>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</si>
  <si>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</si>
  <si>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</si>
  <si>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</si>
  <si>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</si>
  <si>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</si>
  <si>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</si>
  <si>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</si>
  <si>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</si>
  <si>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</si>
  <si>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</si>
  <si>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</si>
  <si>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</si>
  <si>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</si>
  <si>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</si>
  <si>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</si>
  <si>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</si>
  <si>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</si>
  <si>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</si>
  <si>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</si>
  <si>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</si>
  <si>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</si>
  <si>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</si>
  <si>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</si>
  <si>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</si>
  <si>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</si>
  <si>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</si>
  <si>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</si>
  <si>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</si>
  <si>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</si>
  <si>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</si>
  <si>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阿波市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</si>
  <si>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</si>
  <si>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</si>
  <si>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</si>
  <si>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</si>
  <si>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</si>
  <si>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</si>
  <si>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</si>
  <si>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</si>
  <si>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</si>
  <si>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</si>
  <si>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</si>
  <si>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</si>
  <si>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</si>
  <si>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</si>
  <si>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</si>
  <si>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</si>
  <si>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</si>
  <si>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有形固定資産減価償却率、管路経年化率ともに平均値より高い水準で推移、管路更新率は平均値を下回っている。
　管路など施設の老朽化が、有収率が伸び悩んでいる要因の一つと考えられる。
　今後においても、老朽管布設替工事の計画的な施工など、施設の耐震化とあわせ、老朽化対策を進めていく。</t>
    <rPh sb="24" eb="25">
      <t>チ</t>
    </rPh>
    <rPh sb="79" eb="80">
      <t>スス</t>
    </rPh>
    <rPh sb="85" eb="88">
      <t>ユウシュウリツ</t>
    </rPh>
    <rPh sb="89" eb="90">
      <t>ノ</t>
    </rPh>
    <rPh sb="100" eb="102">
      <t>シタマワ</t>
    </rPh>
    <rPh sb="108" eb="111">
      <t>ケイカクテキ</t>
    </rPh>
    <rPh sb="112" eb="114">
      <t>セコウ</t>
    </rPh>
    <rPh sb="134" eb="135">
      <t>スス</t>
    </rPh>
    <phoneticPr fontId="4"/>
  </si>
  <si>
    <t>　現時点では概ね健全な経営となっているが、管路の更新など施設の老朽化対策の加速化、有収率の向上が課題となっている。
　今後においても、上水道基本計画、水道ビジョンに基づき各事業を着実に進め、安定した供給体制の維持と、持続可能な事業経営の確立を目指す。</t>
    <rPh sb="6" eb="7">
      <t>オオム</t>
    </rPh>
    <rPh sb="8" eb="10">
      <t>ケンゼン</t>
    </rPh>
    <rPh sb="21" eb="23">
      <t>カンロ</t>
    </rPh>
    <rPh sb="24" eb="26">
      <t>コウシン</t>
    </rPh>
    <rPh sb="28" eb="30">
      <t>シセツ</t>
    </rPh>
    <rPh sb="37" eb="40">
      <t>カソクカ</t>
    </rPh>
    <rPh sb="41" eb="44">
      <t>ユウシュウリツ</t>
    </rPh>
    <rPh sb="45" eb="47">
      <t>コウジョウ</t>
    </rPh>
    <rPh sb="48" eb="50">
      <t>カダイ</t>
    </rPh>
    <rPh sb="85" eb="88">
      <t>カクジギョウ</t>
    </rPh>
    <rPh sb="89" eb="91">
      <t>チャクジツ</t>
    </rPh>
    <rPh sb="92" eb="93">
      <t>スス</t>
    </rPh>
    <rPh sb="104" eb="106">
      <t>イジ</t>
    </rPh>
    <rPh sb="108" eb="112">
      <t>ジゾクカノウ</t>
    </rPh>
    <rPh sb="115" eb="117">
      <t>ケイエイ</t>
    </rPh>
    <rPh sb="118" eb="120">
      <t>カクリツ</t>
    </rPh>
    <rPh sb="121" eb="123">
      <t>メザ</t>
    </rPh>
    <phoneticPr fontId="4"/>
  </si>
  <si>
    <t>　経常収支比率は、動力費等において価格高騰の影響を受けているが、維持管理費全般の縮減等により100%以上を維持している。
　累積欠損金は発生しておらず、流動比率は平均値を上回っており、現時点で経営の健全性は確保されていると考えられる。
　料金回収率は平均値並みで、給水原価は平均より低く抑えられ経営の効率性に寄与している。
　企業債残高対給水収益比率は平均をやや上回り、施設利用率、有収率は平均値より低い水準で推移している。
　今後においても、上水道基本計画、水道ビジョンに基づき、送配水施設の統合・再整備などによる給水区域の最適化を進め、経営の健全性・効率性の向上に努めていく。</t>
    <rPh sb="9" eb="12">
      <t>ドウリョクヒ</t>
    </rPh>
    <rPh sb="12" eb="13">
      <t>トウ</t>
    </rPh>
    <rPh sb="17" eb="19">
      <t>カカク</t>
    </rPh>
    <rPh sb="19" eb="21">
      <t>コウトウ</t>
    </rPh>
    <rPh sb="22" eb="24">
      <t>エイキョウ</t>
    </rPh>
    <rPh sb="25" eb="26">
      <t>ウ</t>
    </rPh>
    <rPh sb="32" eb="34">
      <t>イジ</t>
    </rPh>
    <rPh sb="37" eb="39">
      <t>ゼンパン</t>
    </rPh>
    <rPh sb="40" eb="42">
      <t>シュクゲン</t>
    </rPh>
    <rPh sb="42" eb="43">
      <t>トウ</t>
    </rPh>
    <rPh sb="92" eb="95">
      <t>ゲンジテン</t>
    </rPh>
    <rPh sb="127" eb="128">
      <t>チ</t>
    </rPh>
    <rPh sb="128" eb="129">
      <t>ナ</t>
    </rPh>
    <rPh sb="154" eb="156">
      <t>キヨ</t>
    </rPh>
    <rPh sb="181" eb="183">
      <t>ウワマワ</t>
    </rPh>
    <rPh sb="197" eb="198">
      <t>チ</t>
    </rPh>
    <rPh sb="214" eb="216">
      <t>コンゴ</t>
    </rPh>
    <rPh sb="241" eb="244">
      <t>ソウハイスイ</t>
    </rPh>
    <rPh sb="250" eb="253">
      <t>サイセイビ</t>
    </rPh>
    <rPh sb="258" eb="260">
      <t>キュウスイ</t>
    </rPh>
    <rPh sb="260" eb="262">
      <t>クイキ</t>
    </rPh>
    <rPh sb="263" eb="266">
      <t>サイテキカ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</si>
</sst>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0.55000000000000004</c:v>
                </c:pt>
                <c:pt idx="2">
                  <c:v>0.56000000000000005</c:v>
                </c:pt>
                <c:pt idx="3">
                  <c:v>0.38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3-4C44-A69C-1094489E4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0.54</c:v>
                </c:pt>
                <c:pt idx="2">
                  <c:v>0.56999999999999995</c:v>
                </c:pt>
                <c:pt idx="3">
                  <c:v>0.52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3-4C44-A69C-1094489E4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54.37</c:v>
                </c:pt>
                <c:pt idx="1">
                  <c:v>54.37</c:v>
                </c:pt>
                <c:pt idx="2">
                  <c:v>56.01</c:v>
                </c:pt>
                <c:pt idx="3">
                  <c:v>54.19</c:v>
                </c:pt>
                <c:pt idx="4">
                  <c:v>53.46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9-4A0E-8820-75FE01222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59.67</c:v>
                </c:pt>
                <c:pt idx="2">
                  <c:v>60.12</c:v>
                </c:pt>
                <c:pt idx="3">
                  <c:v>60.34</c:v>
                </c:pt>
                <c:pt idx="4">
                  <c:v>59.54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9-4A0E-8820-75FE01222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70.45</c:v>
                </c:pt>
                <c:pt idx="1">
                  <c:v>69.22</c:v>
                </c:pt>
                <c:pt idx="2">
                  <c:v>68.56</c:v>
                </c:pt>
                <c:pt idx="3">
                  <c:v>70.510000000000005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9-4BBB-BBD8-A59F628E3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</c:v>
                </c:pt>
                <c:pt idx="1">
                  <c:v>84.6</c:v>
                </c:pt>
                <c:pt idx="2">
                  <c:v>84.24</c:v>
                </c:pt>
                <c:pt idx="3">
                  <c:v>84.19</c:v>
                </c:pt>
                <c:pt idx="4">
                  <c:v>83.93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9-4BBB-BBD8-A59F628E3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105.72</c:v>
                </c:pt>
                <c:pt idx="1">
                  <c:v>113.18</c:v>
                </c:pt>
                <c:pt idx="2">
                  <c:v>116.71</c:v>
                </c:pt>
                <c:pt idx="3">
                  <c:v>113.92</c:v>
                </c:pt>
                <c:pt idx="4">
                  <c:v>109.68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4-4FCD-9C9E-ED2509635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110.66</c:v>
                </c:pt>
                <c:pt idx="1">
                  <c:v>109.01</c:v>
                </c:pt>
                <c:pt idx="2">
                  <c:v>108.83</c:v>
                </c:pt>
                <c:pt idx="3">
                  <c:v>109.23</c:v>
                </c:pt>
                <c:pt idx="4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D4-4FCD-9C9E-ED2509635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55.93</c:v>
                </c:pt>
                <c:pt idx="1">
                  <c:v>56.85</c:v>
                </c:pt>
                <c:pt idx="2">
                  <c:v>57.73</c:v>
                </c:pt>
                <c:pt idx="3">
                  <c:v>57.98</c:v>
                </c:pt>
                <c:pt idx="4">
                  <c:v>58.83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B-458E-A647-9E822E18B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47.66</c:v>
                </c:pt>
                <c:pt idx="1">
                  <c:v>48.17</c:v>
                </c:pt>
                <c:pt idx="2">
                  <c:v>48.83</c:v>
                </c:pt>
                <c:pt idx="3">
                  <c:v>49.96</c:v>
                </c:pt>
                <c:pt idx="4">
                  <c:v>50.82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B-458E-A647-9E822E18B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25.28</c:v>
                </c:pt>
                <c:pt idx="1">
                  <c:v>22.29</c:v>
                </c:pt>
                <c:pt idx="2">
                  <c:v>26.49</c:v>
                </c:pt>
                <c:pt idx="3">
                  <c:v>26.83</c:v>
                </c:pt>
                <c:pt idx="4">
                  <c:v>26.35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3-47AB-9963-E51CE94FA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15.1</c:v>
                </c:pt>
                <c:pt idx="1">
                  <c:v>17.12</c:v>
                </c:pt>
                <c:pt idx="2">
                  <c:v>18.18</c:v>
                </c:pt>
                <c:pt idx="3">
                  <c:v>19.32</c:v>
                </c:pt>
                <c:pt idx="4">
                  <c:v>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3-47AB-9963-E51CE94FA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0-41F7-915D-7C681784A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2.74</c:v>
                </c:pt>
                <c:pt idx="1">
                  <c:v>3.7</c:v>
                </c:pt>
                <c:pt idx="2">
                  <c:v>4.34</c:v>
                </c:pt>
                <c:pt idx="3">
                  <c:v>4.6900000000000004</c:v>
                </c:pt>
                <c:pt idx="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0-41F7-915D-7C681784A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1317.14</c:v>
                </c:pt>
                <c:pt idx="1">
                  <c:v>1561.75</c:v>
                </c:pt>
                <c:pt idx="2">
                  <c:v>875.68</c:v>
                </c:pt>
                <c:pt idx="3">
                  <c:v>1099.8699999999999</c:v>
                </c:pt>
                <c:pt idx="4">
                  <c:v>582.80999999999995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E-4167-A89A-EB7DF90A0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366.03</c:v>
                </c:pt>
                <c:pt idx="1">
                  <c:v>365.18</c:v>
                </c:pt>
                <c:pt idx="2">
                  <c:v>327.77</c:v>
                </c:pt>
                <c:pt idx="3">
                  <c:v>338.02</c:v>
                </c:pt>
                <c:pt idx="4">
                  <c:v>345.94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E-4167-A89A-EB7DF90A0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310.43</c:v>
                </c:pt>
                <c:pt idx="1">
                  <c:v>317.75</c:v>
                </c:pt>
                <c:pt idx="2">
                  <c:v>326.82</c:v>
                </c:pt>
                <c:pt idx="3">
                  <c:v>352.73</c:v>
                </c:pt>
                <c:pt idx="4">
                  <c:v>413.36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A-45F9-8D1A-21792661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370.12</c:v>
                </c:pt>
                <c:pt idx="1">
                  <c:v>371.65</c:v>
                </c:pt>
                <c:pt idx="2">
                  <c:v>397.1</c:v>
                </c:pt>
                <c:pt idx="3">
                  <c:v>379.91</c:v>
                </c:pt>
                <c:pt idx="4">
                  <c:v>386.61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A-45F9-8D1A-21792661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103.17</c:v>
                </c:pt>
                <c:pt idx="1">
                  <c:v>110.54</c:v>
                </c:pt>
                <c:pt idx="2">
                  <c:v>114.92</c:v>
                </c:pt>
                <c:pt idx="3">
                  <c:v>112.08</c:v>
                </c:pt>
                <c:pt idx="4">
                  <c:v>94.19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3-44B7-B1F9-0CCA4C52A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100.42</c:v>
                </c:pt>
                <c:pt idx="1">
                  <c:v>98.77</c:v>
                </c:pt>
                <c:pt idx="2">
                  <c:v>95.79</c:v>
                </c:pt>
                <c:pt idx="3">
                  <c:v>98.3</c:v>
                </c:pt>
                <c:pt idx="4">
                  <c:v>93.82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3-44B7-B1F9-0CCA4C52A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123.29</c:v>
                </c:pt>
                <c:pt idx="1">
                  <c:v>115.4</c:v>
                </c:pt>
                <c:pt idx="2">
                  <c:v>110.47</c:v>
                </c:pt>
                <c:pt idx="3">
                  <c:v>112.97</c:v>
                </c:pt>
                <c:pt idx="4">
                  <c:v>121.49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8-4E08-A0B4-E06C36237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171.67</c:v>
                </c:pt>
                <c:pt idx="1">
                  <c:v>173.67</c:v>
                </c:pt>
                <c:pt idx="2">
                  <c:v>171.13</c:v>
                </c:pt>
                <c:pt idx="3">
                  <c:v>173.7</c:v>
                </c:pt>
                <c:pt idx="4">
                  <c:v>178.94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8-4E08-A0B4-E06C36237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徳島県　阿波市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A5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35315</v>
      </c>
      <c r="AM8" s="66"/>
      <c r="AN8" s="66"/>
      <c r="AO8" s="66"/>
      <c r="AP8" s="66"/>
      <c r="AQ8" s="66"/>
      <c r="AR8" s="66"/>
      <c r="AS8" s="66"/>
      <c r="AT8" s="37">
        <f>データ!$S$6</f>
        <v>191.11</v>
      </c>
      <c r="AU8" s="38"/>
      <c r="AV8" s="38"/>
      <c r="AW8" s="38"/>
      <c r="AX8" s="38"/>
      <c r="AY8" s="38"/>
      <c r="AZ8" s="38"/>
      <c r="BA8" s="38"/>
      <c r="BB8" s="55">
        <f>データ!$T$6</f>
        <v>184.79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68.73</v>
      </c>
      <c r="J10" s="38"/>
      <c r="K10" s="38"/>
      <c r="L10" s="38"/>
      <c r="M10" s="38"/>
      <c r="N10" s="38"/>
      <c r="O10" s="65"/>
      <c r="P10" s="55">
        <f>データ!$P$6</f>
        <v>98.75</v>
      </c>
      <c r="Q10" s="55"/>
      <c r="R10" s="55"/>
      <c r="S10" s="55"/>
      <c r="T10" s="55"/>
      <c r="U10" s="55"/>
      <c r="V10" s="55"/>
      <c r="W10" s="66">
        <f>データ!$Q$6</f>
        <v>2530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34699</v>
      </c>
      <c r="AM10" s="66"/>
      <c r="AN10" s="66"/>
      <c r="AO10" s="66"/>
      <c r="AP10" s="66"/>
      <c r="AQ10" s="66"/>
      <c r="AR10" s="66"/>
      <c r="AS10" s="66"/>
      <c r="AT10" s="37">
        <f>データ!$V$6</f>
        <v>83.18</v>
      </c>
      <c r="AU10" s="38"/>
      <c r="AV10" s="38"/>
      <c r="AW10" s="38"/>
      <c r="AX10" s="38"/>
      <c r="AY10" s="38"/>
      <c r="AZ10" s="38"/>
      <c r="BA10" s="38"/>
      <c r="BB10" s="55">
        <f>データ!$W$6</f>
        <v>417.16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113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111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112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H7ao1cbh7SCKGWLczvfTRl+g1TfcerZ6MNqn0RnVgwpYneX7YoNsapBDOojJUNag3TBUrcMNfjZeDSCqvvYVjg==" saltValue="VwPWh4shma7a2YosVdmUQ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362069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徳島県　阿波市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68.73</v>
      </c>
      <c r="P6" s="21">
        <f t="shared" si="3"/>
        <v>98.75</v>
      </c>
      <c r="Q6" s="21">
        <f t="shared" si="3"/>
        <v>2530</v>
      </c>
      <c r="R6" s="21">
        <f t="shared" si="3"/>
        <v>35315</v>
      </c>
      <c r="S6" s="21">
        <f t="shared" si="3"/>
        <v>191.11</v>
      </c>
      <c r="T6" s="21">
        <f t="shared" si="3"/>
        <v>184.79</v>
      </c>
      <c r="U6" s="21">
        <f t="shared" si="3"/>
        <v>34699</v>
      </c>
      <c r="V6" s="21">
        <f t="shared" si="3"/>
        <v>83.18</v>
      </c>
      <c r="W6" s="21">
        <f t="shared" si="3"/>
        <v>417.16</v>
      </c>
      <c r="X6" s="22">
        <f>IF(X7="",NA(),X7)</f>
        <v>105.72</v>
      </c>
      <c r="Y6" s="22">
        <f t="shared" ref="Y6:AG6" si="4">IF(Y7="",NA(),Y7)</f>
        <v>113.18</v>
      </c>
      <c r="Z6" s="22">
        <f t="shared" si="4"/>
        <v>116.71</v>
      </c>
      <c r="AA6" s="22">
        <f t="shared" si="4"/>
        <v>113.92</v>
      </c>
      <c r="AB6" s="22">
        <f t="shared" si="4"/>
        <v>109.68</v>
      </c>
      <c r="AC6" s="22">
        <f t="shared" si="4"/>
        <v>110.66</v>
      </c>
      <c r="AD6" s="22">
        <f t="shared" si="4"/>
        <v>109.01</v>
      </c>
      <c r="AE6" s="22">
        <f t="shared" si="4"/>
        <v>108.83</v>
      </c>
      <c r="AF6" s="22">
        <f t="shared" si="4"/>
        <v>109.23</v>
      </c>
      <c r="AG6" s="22">
        <f t="shared" si="4"/>
        <v>108.04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2.74</v>
      </c>
      <c r="AO6" s="22">
        <f t="shared" si="5"/>
        <v>3.7</v>
      </c>
      <c r="AP6" s="22">
        <f t="shared" si="5"/>
        <v>4.34</v>
      </c>
      <c r="AQ6" s="22">
        <f t="shared" si="5"/>
        <v>4.6900000000000004</v>
      </c>
      <c r="AR6" s="22">
        <f t="shared" si="5"/>
        <v>4.72</v>
      </c>
      <c r="AS6" s="21" t="str">
        <f>IF(AS7="","",IF(AS7="-","【-】","【"&amp;SUBSTITUTE(TEXT(AS7,"#,##0.00"),"-","△")&amp;"】"))</f>
        <v>【1.34】</v>
      </c>
      <c r="AT6" s="22">
        <f>IF(AT7="",NA(),AT7)</f>
        <v>1317.14</v>
      </c>
      <c r="AU6" s="22">
        <f t="shared" ref="AU6:BC6" si="6">IF(AU7="",NA(),AU7)</f>
        <v>1561.75</v>
      </c>
      <c r="AV6" s="22">
        <f t="shared" si="6"/>
        <v>875.68</v>
      </c>
      <c r="AW6" s="22">
        <f t="shared" si="6"/>
        <v>1099.8699999999999</v>
      </c>
      <c r="AX6" s="22">
        <f t="shared" si="6"/>
        <v>582.80999999999995</v>
      </c>
      <c r="AY6" s="22">
        <f t="shared" si="6"/>
        <v>366.03</v>
      </c>
      <c r="AZ6" s="22">
        <f t="shared" si="6"/>
        <v>365.18</v>
      </c>
      <c r="BA6" s="22">
        <f t="shared" si="6"/>
        <v>327.77</v>
      </c>
      <c r="BB6" s="22">
        <f t="shared" si="6"/>
        <v>338.02</v>
      </c>
      <c r="BC6" s="22">
        <f t="shared" si="6"/>
        <v>345.94</v>
      </c>
      <c r="BD6" s="21" t="str">
        <f>IF(BD7="","",IF(BD7="-","【-】","【"&amp;SUBSTITUTE(TEXT(BD7,"#,##0.00"),"-","△")&amp;"】"))</f>
        <v>【252.29】</v>
      </c>
      <c r="BE6" s="22">
        <f>IF(BE7="",NA(),BE7)</f>
        <v>310.43</v>
      </c>
      <c r="BF6" s="22">
        <f t="shared" ref="BF6:BN6" si="7">IF(BF7="",NA(),BF7)</f>
        <v>317.75</v>
      </c>
      <c r="BG6" s="22">
        <f t="shared" si="7"/>
        <v>326.82</v>
      </c>
      <c r="BH6" s="22">
        <f t="shared" si="7"/>
        <v>352.73</v>
      </c>
      <c r="BI6" s="22">
        <f t="shared" si="7"/>
        <v>413.36</v>
      </c>
      <c r="BJ6" s="22">
        <f t="shared" si="7"/>
        <v>370.12</v>
      </c>
      <c r="BK6" s="22">
        <f t="shared" si="7"/>
        <v>371.65</v>
      </c>
      <c r="BL6" s="22">
        <f t="shared" si="7"/>
        <v>397.1</v>
      </c>
      <c r="BM6" s="22">
        <f t="shared" si="7"/>
        <v>379.91</v>
      </c>
      <c r="BN6" s="22">
        <f t="shared" si="7"/>
        <v>386.61</v>
      </c>
      <c r="BO6" s="21" t="str">
        <f>IF(BO7="","",IF(BO7="-","【-】","【"&amp;SUBSTITUTE(TEXT(BO7,"#,##0.00"),"-","△")&amp;"】"))</f>
        <v>【268.07】</v>
      </c>
      <c r="BP6" s="22">
        <f>IF(BP7="",NA(),BP7)</f>
        <v>103.17</v>
      </c>
      <c r="BQ6" s="22">
        <f t="shared" ref="BQ6:BY6" si="8">IF(BQ7="",NA(),BQ7)</f>
        <v>110.54</v>
      </c>
      <c r="BR6" s="22">
        <f t="shared" si="8"/>
        <v>114.92</v>
      </c>
      <c r="BS6" s="22">
        <f t="shared" si="8"/>
        <v>112.08</v>
      </c>
      <c r="BT6" s="22">
        <f t="shared" si="8"/>
        <v>94.19</v>
      </c>
      <c r="BU6" s="22">
        <f t="shared" si="8"/>
        <v>100.42</v>
      </c>
      <c r="BV6" s="22">
        <f t="shared" si="8"/>
        <v>98.77</v>
      </c>
      <c r="BW6" s="22">
        <f t="shared" si="8"/>
        <v>95.79</v>
      </c>
      <c r="BX6" s="22">
        <f t="shared" si="8"/>
        <v>98.3</v>
      </c>
      <c r="BY6" s="22">
        <f t="shared" si="8"/>
        <v>93.82</v>
      </c>
      <c r="BZ6" s="21" t="str">
        <f>IF(BZ7="","",IF(BZ7="-","【-】","【"&amp;SUBSTITUTE(TEXT(BZ7,"#,##0.00"),"-","△")&amp;"】"))</f>
        <v>【97.47】</v>
      </c>
      <c r="CA6" s="22">
        <f>IF(CA7="",NA(),CA7)</f>
        <v>123.29</v>
      </c>
      <c r="CB6" s="22">
        <f t="shared" ref="CB6:CJ6" si="9">IF(CB7="",NA(),CB7)</f>
        <v>115.4</v>
      </c>
      <c r="CC6" s="22">
        <f t="shared" si="9"/>
        <v>110.47</v>
      </c>
      <c r="CD6" s="22">
        <f t="shared" si="9"/>
        <v>112.97</v>
      </c>
      <c r="CE6" s="22">
        <f t="shared" si="9"/>
        <v>121.49</v>
      </c>
      <c r="CF6" s="22">
        <f t="shared" si="9"/>
        <v>171.67</v>
      </c>
      <c r="CG6" s="22">
        <f t="shared" si="9"/>
        <v>173.67</v>
      </c>
      <c r="CH6" s="22">
        <f t="shared" si="9"/>
        <v>171.13</v>
      </c>
      <c r="CI6" s="22">
        <f t="shared" si="9"/>
        <v>173.7</v>
      </c>
      <c r="CJ6" s="22">
        <f t="shared" si="9"/>
        <v>178.94</v>
      </c>
      <c r="CK6" s="21" t="str">
        <f>IF(CK7="","",IF(CK7="-","【-】","【"&amp;SUBSTITUTE(TEXT(CK7,"#,##0.00"),"-","△")&amp;"】"))</f>
        <v>【174.75】</v>
      </c>
      <c r="CL6" s="22">
        <f>IF(CL7="",NA(),CL7)</f>
        <v>54.37</v>
      </c>
      <c r="CM6" s="22">
        <f t="shared" ref="CM6:CU6" si="10">IF(CM7="",NA(),CM7)</f>
        <v>54.37</v>
      </c>
      <c r="CN6" s="22">
        <f t="shared" si="10"/>
        <v>56.01</v>
      </c>
      <c r="CO6" s="22">
        <f t="shared" si="10"/>
        <v>54.19</v>
      </c>
      <c r="CP6" s="22">
        <f t="shared" si="10"/>
        <v>53.46</v>
      </c>
      <c r="CQ6" s="22">
        <f t="shared" si="10"/>
        <v>59.74</v>
      </c>
      <c r="CR6" s="22">
        <f t="shared" si="10"/>
        <v>59.67</v>
      </c>
      <c r="CS6" s="22">
        <f t="shared" si="10"/>
        <v>60.12</v>
      </c>
      <c r="CT6" s="22">
        <f t="shared" si="10"/>
        <v>60.34</v>
      </c>
      <c r="CU6" s="22">
        <f t="shared" si="10"/>
        <v>59.54</v>
      </c>
      <c r="CV6" s="21" t="str">
        <f>IF(CV7="","",IF(CV7="-","【-】","【"&amp;SUBSTITUTE(TEXT(CV7,"#,##0.00"),"-","△")&amp;"】"))</f>
        <v>【59.97】</v>
      </c>
      <c r="CW6" s="22">
        <f>IF(CW7="",NA(),CW7)</f>
        <v>70.45</v>
      </c>
      <c r="CX6" s="22">
        <f t="shared" ref="CX6:DF6" si="11">IF(CX7="",NA(),CX7)</f>
        <v>69.22</v>
      </c>
      <c r="CY6" s="22">
        <f t="shared" si="11"/>
        <v>68.56</v>
      </c>
      <c r="CZ6" s="22">
        <f t="shared" si="11"/>
        <v>70.510000000000005</v>
      </c>
      <c r="DA6" s="22">
        <f t="shared" si="11"/>
        <v>71</v>
      </c>
      <c r="DB6" s="22">
        <f t="shared" si="11"/>
        <v>84.8</v>
      </c>
      <c r="DC6" s="22">
        <f t="shared" si="11"/>
        <v>84.6</v>
      </c>
      <c r="DD6" s="22">
        <f t="shared" si="11"/>
        <v>84.24</v>
      </c>
      <c r="DE6" s="22">
        <f t="shared" si="11"/>
        <v>84.19</v>
      </c>
      <c r="DF6" s="22">
        <f t="shared" si="11"/>
        <v>83.93</v>
      </c>
      <c r="DG6" s="21" t="str">
        <f>IF(DG7="","",IF(DG7="-","【-】","【"&amp;SUBSTITUTE(TEXT(DG7,"#,##0.00"),"-","△")&amp;"】"))</f>
        <v>【89.76】</v>
      </c>
      <c r="DH6" s="22">
        <f>IF(DH7="",NA(),DH7)</f>
        <v>55.93</v>
      </c>
      <c r="DI6" s="22">
        <f t="shared" ref="DI6:DQ6" si="12">IF(DI7="",NA(),DI7)</f>
        <v>56.85</v>
      </c>
      <c r="DJ6" s="22">
        <f t="shared" si="12"/>
        <v>57.73</v>
      </c>
      <c r="DK6" s="22">
        <f t="shared" si="12"/>
        <v>57.98</v>
      </c>
      <c r="DL6" s="22">
        <f t="shared" si="12"/>
        <v>58.83</v>
      </c>
      <c r="DM6" s="22">
        <f t="shared" si="12"/>
        <v>47.66</v>
      </c>
      <c r="DN6" s="22">
        <f t="shared" si="12"/>
        <v>48.17</v>
      </c>
      <c r="DO6" s="22">
        <f t="shared" si="12"/>
        <v>48.83</v>
      </c>
      <c r="DP6" s="22">
        <f t="shared" si="12"/>
        <v>49.96</v>
      </c>
      <c r="DQ6" s="22">
        <f t="shared" si="12"/>
        <v>50.82</v>
      </c>
      <c r="DR6" s="21" t="str">
        <f>IF(DR7="","",IF(DR7="-","【-】","【"&amp;SUBSTITUTE(TEXT(DR7,"#,##0.00"),"-","△")&amp;"】"))</f>
        <v>【51.51】</v>
      </c>
      <c r="DS6" s="22">
        <f>IF(DS7="",NA(),DS7)</f>
        <v>25.28</v>
      </c>
      <c r="DT6" s="22">
        <f t="shared" ref="DT6:EB6" si="13">IF(DT7="",NA(),DT7)</f>
        <v>22.29</v>
      </c>
      <c r="DU6" s="22">
        <f t="shared" si="13"/>
        <v>26.49</v>
      </c>
      <c r="DV6" s="22">
        <f t="shared" si="13"/>
        <v>26.83</v>
      </c>
      <c r="DW6" s="22">
        <f t="shared" si="13"/>
        <v>26.35</v>
      </c>
      <c r="DX6" s="22">
        <f t="shared" si="13"/>
        <v>15.1</v>
      </c>
      <c r="DY6" s="22">
        <f t="shared" si="13"/>
        <v>17.12</v>
      </c>
      <c r="DZ6" s="22">
        <f t="shared" si="13"/>
        <v>18.18</v>
      </c>
      <c r="EA6" s="22">
        <f t="shared" si="13"/>
        <v>19.32</v>
      </c>
      <c r="EB6" s="22">
        <f t="shared" si="13"/>
        <v>21.16</v>
      </c>
      <c r="EC6" s="21" t="str">
        <f>IF(EC7="","",IF(EC7="-","【-】","【"&amp;SUBSTITUTE(TEXT(EC7,"#,##0.00"),"-","△")&amp;"】"))</f>
        <v>【23.75】</v>
      </c>
      <c r="ED6" s="22">
        <f>IF(ED7="",NA(),ED7)</f>
        <v>0.37</v>
      </c>
      <c r="EE6" s="22">
        <f t="shared" ref="EE6:EM6" si="14">IF(EE7="",NA(),EE7)</f>
        <v>0.55000000000000004</v>
      </c>
      <c r="EF6" s="22">
        <f t="shared" si="14"/>
        <v>0.56000000000000005</v>
      </c>
      <c r="EG6" s="22">
        <f t="shared" si="14"/>
        <v>0.38</v>
      </c>
      <c r="EH6" s="22">
        <f t="shared" si="14"/>
        <v>0.35</v>
      </c>
      <c r="EI6" s="22">
        <f t="shared" si="14"/>
        <v>0.57999999999999996</v>
      </c>
      <c r="EJ6" s="22">
        <f t="shared" si="14"/>
        <v>0.54</v>
      </c>
      <c r="EK6" s="22">
        <f t="shared" si="14"/>
        <v>0.56999999999999995</v>
      </c>
      <c r="EL6" s="22">
        <f t="shared" si="14"/>
        <v>0.52</v>
      </c>
      <c r="EM6" s="22">
        <f t="shared" si="14"/>
        <v>0.48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362069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68.73</v>
      </c>
      <c r="P7" s="25">
        <v>98.75</v>
      </c>
      <c r="Q7" s="25">
        <v>2530</v>
      </c>
      <c r="R7" s="25">
        <v>35315</v>
      </c>
      <c r="S7" s="25">
        <v>191.11</v>
      </c>
      <c r="T7" s="25">
        <v>184.79</v>
      </c>
      <c r="U7" s="25">
        <v>34699</v>
      </c>
      <c r="V7" s="25">
        <v>83.18</v>
      </c>
      <c r="W7" s="25">
        <v>417.16</v>
      </c>
      <c r="X7" s="25">
        <v>105.72</v>
      </c>
      <c r="Y7" s="25">
        <v>113.18</v>
      </c>
      <c r="Z7" s="25">
        <v>116.71</v>
      </c>
      <c r="AA7" s="25">
        <v>113.92</v>
      </c>
      <c r="AB7" s="25">
        <v>109.68</v>
      </c>
      <c r="AC7" s="25">
        <v>110.66</v>
      </c>
      <c r="AD7" s="25">
        <v>109.01</v>
      </c>
      <c r="AE7" s="25">
        <v>108.83</v>
      </c>
      <c r="AF7" s="25">
        <v>109.23</v>
      </c>
      <c r="AG7" s="25">
        <v>108.04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2.74</v>
      </c>
      <c r="AO7" s="25">
        <v>3.7</v>
      </c>
      <c r="AP7" s="25">
        <v>4.34</v>
      </c>
      <c r="AQ7" s="25">
        <v>4.6900000000000004</v>
      </c>
      <c r="AR7" s="25">
        <v>4.72</v>
      </c>
      <c r="AS7" s="25">
        <v>1.34</v>
      </c>
      <c r="AT7" s="25">
        <v>1317.14</v>
      </c>
      <c r="AU7" s="25">
        <v>1561.75</v>
      </c>
      <c r="AV7" s="25">
        <v>875.68</v>
      </c>
      <c r="AW7" s="25">
        <v>1099.8699999999999</v>
      </c>
      <c r="AX7" s="25">
        <v>582.80999999999995</v>
      </c>
      <c r="AY7" s="25">
        <v>366.03</v>
      </c>
      <c r="AZ7" s="25">
        <v>365.18</v>
      </c>
      <c r="BA7" s="25">
        <v>327.77</v>
      </c>
      <c r="BB7" s="25">
        <v>338.02</v>
      </c>
      <c r="BC7" s="25">
        <v>345.94</v>
      </c>
      <c r="BD7" s="25">
        <v>252.29</v>
      </c>
      <c r="BE7" s="25">
        <v>310.43</v>
      </c>
      <c r="BF7" s="25">
        <v>317.75</v>
      </c>
      <c r="BG7" s="25">
        <v>326.82</v>
      </c>
      <c r="BH7" s="25">
        <v>352.73</v>
      </c>
      <c r="BI7" s="25">
        <v>413.36</v>
      </c>
      <c r="BJ7" s="25">
        <v>370.12</v>
      </c>
      <c r="BK7" s="25">
        <v>371.65</v>
      </c>
      <c r="BL7" s="25">
        <v>397.1</v>
      </c>
      <c r="BM7" s="25">
        <v>379.91</v>
      </c>
      <c r="BN7" s="25">
        <v>386.61</v>
      </c>
      <c r="BO7" s="25">
        <v>268.07</v>
      </c>
      <c r="BP7" s="25">
        <v>103.17</v>
      </c>
      <c r="BQ7" s="25">
        <v>110.54</v>
      </c>
      <c r="BR7" s="25">
        <v>114.92</v>
      </c>
      <c r="BS7" s="25">
        <v>112.08</v>
      </c>
      <c r="BT7" s="25">
        <v>94.19</v>
      </c>
      <c r="BU7" s="25">
        <v>100.42</v>
      </c>
      <c r="BV7" s="25">
        <v>98.77</v>
      </c>
      <c r="BW7" s="25">
        <v>95.79</v>
      </c>
      <c r="BX7" s="25">
        <v>98.3</v>
      </c>
      <c r="BY7" s="25">
        <v>93.82</v>
      </c>
      <c r="BZ7" s="25">
        <v>97.47</v>
      </c>
      <c r="CA7" s="25">
        <v>123.29</v>
      </c>
      <c r="CB7" s="25">
        <v>115.4</v>
      </c>
      <c r="CC7" s="25">
        <v>110.47</v>
      </c>
      <c r="CD7" s="25">
        <v>112.97</v>
      </c>
      <c r="CE7" s="25">
        <v>121.49</v>
      </c>
      <c r="CF7" s="25">
        <v>171.67</v>
      </c>
      <c r="CG7" s="25">
        <v>173.67</v>
      </c>
      <c r="CH7" s="25">
        <v>171.13</v>
      </c>
      <c r="CI7" s="25">
        <v>173.7</v>
      </c>
      <c r="CJ7" s="25">
        <v>178.94</v>
      </c>
      <c r="CK7" s="25">
        <v>174.75</v>
      </c>
      <c r="CL7" s="25">
        <v>54.37</v>
      </c>
      <c r="CM7" s="25">
        <v>54.37</v>
      </c>
      <c r="CN7" s="25">
        <v>56.01</v>
      </c>
      <c r="CO7" s="25">
        <v>54.19</v>
      </c>
      <c r="CP7" s="25">
        <v>53.46</v>
      </c>
      <c r="CQ7" s="25">
        <v>59.74</v>
      </c>
      <c r="CR7" s="25">
        <v>59.67</v>
      </c>
      <c r="CS7" s="25">
        <v>60.12</v>
      </c>
      <c r="CT7" s="25">
        <v>60.34</v>
      </c>
      <c r="CU7" s="25">
        <v>59.54</v>
      </c>
      <c r="CV7" s="25">
        <v>59.97</v>
      </c>
      <c r="CW7" s="25">
        <v>70.45</v>
      </c>
      <c r="CX7" s="25">
        <v>69.22</v>
      </c>
      <c r="CY7" s="25">
        <v>68.56</v>
      </c>
      <c r="CZ7" s="25">
        <v>70.510000000000005</v>
      </c>
      <c r="DA7" s="25">
        <v>71</v>
      </c>
      <c r="DB7" s="25">
        <v>84.8</v>
      </c>
      <c r="DC7" s="25">
        <v>84.6</v>
      </c>
      <c r="DD7" s="25">
        <v>84.24</v>
      </c>
      <c r="DE7" s="25">
        <v>84.19</v>
      </c>
      <c r="DF7" s="25">
        <v>83.93</v>
      </c>
      <c r="DG7" s="25">
        <v>89.76</v>
      </c>
      <c r="DH7" s="25">
        <v>55.93</v>
      </c>
      <c r="DI7" s="25">
        <v>56.85</v>
      </c>
      <c r="DJ7" s="25">
        <v>57.73</v>
      </c>
      <c r="DK7" s="25">
        <v>57.98</v>
      </c>
      <c r="DL7" s="25">
        <v>58.83</v>
      </c>
      <c r="DM7" s="25">
        <v>47.66</v>
      </c>
      <c r="DN7" s="25">
        <v>48.17</v>
      </c>
      <c r="DO7" s="25">
        <v>48.83</v>
      </c>
      <c r="DP7" s="25">
        <v>49.96</v>
      </c>
      <c r="DQ7" s="25">
        <v>50.82</v>
      </c>
      <c r="DR7" s="25">
        <v>51.51</v>
      </c>
      <c r="DS7" s="25">
        <v>25.28</v>
      </c>
      <c r="DT7" s="25">
        <v>22.29</v>
      </c>
      <c r="DU7" s="25">
        <v>26.49</v>
      </c>
      <c r="DV7" s="25">
        <v>26.83</v>
      </c>
      <c r="DW7" s="25">
        <v>26.35</v>
      </c>
      <c r="DX7" s="25">
        <v>15.1</v>
      </c>
      <c r="DY7" s="25">
        <v>17.12</v>
      </c>
      <c r="DZ7" s="25">
        <v>18.18</v>
      </c>
      <c r="EA7" s="25">
        <v>19.32</v>
      </c>
      <c r="EB7" s="25">
        <v>21.16</v>
      </c>
      <c r="EC7" s="25">
        <v>23.75</v>
      </c>
      <c r="ED7" s="25">
        <v>0.37</v>
      </c>
      <c r="EE7" s="25">
        <v>0.55000000000000004</v>
      </c>
      <c r="EF7" s="25">
        <v>0.56000000000000005</v>
      </c>
      <c r="EG7" s="25">
        <v>0.38</v>
      </c>
      <c r="EH7" s="25">
        <v>0.35</v>
      </c>
      <c r="EI7" s="25">
        <v>0.57999999999999996</v>
      </c>
      <c r="EJ7" s="25">
        <v>0.54</v>
      </c>
      <c r="EK7" s="25">
        <v>0.56999999999999995</v>
      </c>
      <c r="EL7" s="25">
        <v>0.52</v>
      </c>
      <c r="EM7" s="25">
        <v>0.48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加納 一郎</cp:lastModifiedBy>
  <cp:lastPrinted>2024-02-07T04:40:35Z</cp:lastPrinted>
  <dcterms:created xsi:type="dcterms:W3CDTF">2023-12-05T00:59:50Z</dcterms:created>
  <dcterms:modified xsi:type="dcterms:W3CDTF">2024-02-07T04:43:58Z</dcterms:modified>
  <cp:category/>
</cp:coreProperties>
</file>