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2.11.33\share\総務・企画担当（master）\総務担当フォルダ\経理\R5予算決算\経営比較分析表（〆2.5財政課へ）\"/>
    </mc:Choice>
  </mc:AlternateContent>
  <workbookProtection workbookAlgorithmName="SHA-512" workbookHashValue="3z5rRLju6gpfUL8VoFejAOIrJ1cvJX3ifT9OOplYKHtNuhjBfoIHOw3KjvlSaQ5F5gNihsaycxvebwSeImWTSQ==" workbookSaltValue="nhzZM/Og5eKPLkM0O9hPvA==" workbookSpinCount="100000" lockStructure="1"/>
  <bookViews>
    <workbookView xWindow="0" yWindow="0" windowWidth="19995"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<sst xmlns="http://schemas.openxmlformats.org/spreadsheetml/2006/main" count="228" uniqueCount="114">
  <si>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</si>
  <si>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</si>
  <si>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</si>
  <si>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</si>
  <si>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</si>
  <si>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</si>
  <si>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</si>
  <si>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</si>
  <si>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</si>
  <si>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</si>
  <si>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</si>
  <si>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</si>
  <si>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</si>
  <si>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</si>
  <si>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</si>
  <si>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</si>
  <si>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</si>
  <si>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</si>
  <si>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</si>
  <si>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</si>
  <si>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</si>
  <si>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</si>
  <si>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</si>
  <si>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</si>
  <si>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</si>
  <si>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</si>
  <si>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</si>
  <si>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</si>
  <si>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</si>
  <si>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</si>
  <si>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</si>
  <si>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</si>
  <si>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</si>
  <si>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</si>
  <si>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</si>
  <si>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</si>
  <si>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</si>
  <si>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</si>
  <si>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</si>
  <si>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</si>
  <si>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</si>
  <si>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</si>
  <si>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</si>
  <si>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</si>
  <si>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</si>
  <si>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</si>
  <si>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</si>
  <si>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</si>
  <si>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</si>
  <si>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</si>
  <si>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</si>
  <si>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</si>
  <si>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</si>
  <si>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</si>
  <si>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</si>
  <si>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</si>
  <si>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</si>
  <si>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</si>
  <si>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</si>
  <si>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</si>
  <si>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</si>
  <si>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</si>
  <si>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</si>
  <si>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</si>
  <si>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</si>
  <si>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</si>
  <si>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</si>
  <si>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</si>
  <si>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</si>
  <si>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</si>
  <si>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</si>
  <si>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</si>
  <si>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</si>
  <si>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</si>
  <si>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</si>
  <si>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</si>
  <si>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</si>
  <si>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</si>
  <si>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</si>
  <si>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</si>
  <si>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</si>
  <si>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</si>
  <si>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</si>
  <si>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</si>
  <si>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</si>
  <si>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</si>
  <si>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</si>
  <si>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</si>
  <si>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</si>
  <si>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</si>
  <si>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</si>
  <si>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</si>
  <si>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</si>
  <si>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</si>
  <si>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</si>
  <si>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</si>
  <si>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</si>
  <si>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</si>
  <si>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</si>
  <si>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</si>
  <si>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</si>
  <si>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</si>
  <si>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</si>
  <si>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</si>
  <si>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</si>
  <si>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</si>
  <si>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</si>
  <si>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</si>
  <si>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</si>
  <si>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</si>
  <si>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</si>
  <si>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管路更新率は類似団体の平均よりも高い値となっていますが、平成30年度から低下が続いています。これは口径の大きな送水管などを優先的に更新していることによるものです。
有形固定資産減価償却率及び管路経年化率は上昇傾向にあり、施設の老朽化が進んでいることを示しています。
今後も施設の老朽化に対応するため、料金改定後の収益を原資の一部とし、国庫補助金などを十分に活用しながら、送配水施設耐震化計画等に基づき、計画的な施設更新を進めてまいります。</t>
    <rPh sb="28" eb="30">
      <t>ヘイセイ</t>
    </rPh>
    <rPh sb="32" eb="34">
      <t>ネンド</t>
    </rPh>
    <rPh sb="36" eb="38">
      <t>テイカ</t>
    </rPh>
    <rPh sb="39" eb="40">
      <t>ツヅ</t>
    </rPh>
    <rPh sb="102" eb="104">
      <t>ジョウショウ</t>
    </rPh>
    <rPh sb="125" eb="126">
      <t>シメ</t>
    </rPh>
    <phoneticPr fontId="4"/>
  </si>
  <si>
    <t xml:space="preserve">平成31年4月の水道料金等の増額改定以降は、経費の見直しなどを含め、経常収支比率、料金回収率、給水原価については、改定前に比べ改善しました。
料金回収率について、令和2年度の一時的なポイント低下は、令和2年度5月分及び6月分の水道料金の減免施策によるものであり、令和3年度以降は料金改定後の水準に戻っています。
流動比率のポイント低下は、令和3年度から開始している鳴門市・北島町共同浄水場整備事業の事業費増大が主な要因として挙がります。令和8年度まで当該事業を継続し、多額の資金が動くことから令和5年度以降も同じ傾向になると考えられます。また、当該事業に伴う資金確保のため、財源となる企業債を発行しており、企業債残高対給水収益比率は、大きくポイントが上昇する結果となりました。
今後も人口減少等による料金収入の減少及び鳴門市・北島町共同浄水場整備事業等による企業債残高及び支払利息の増加が見込まれます。引き続き経費削減に努め、水道料金収入の増加に繋がる施策を検討してまいります。
施設利用率が類似団体よりも低くなり、低下を続けていますが、浄水場の更新時には、ダウンサイジングを進める予定としています。
有収率については、平成30年度から漏水調査の頻度を増加させたことにより改善し、類似団体平均を上回っています。
</t>
    <rPh sb="41" eb="43">
      <t>リョウキン</t>
    </rPh>
    <rPh sb="43" eb="45">
      <t>カイシュウ</t>
    </rPh>
    <rPh sb="45" eb="46">
      <t>リツ</t>
    </rPh>
    <rPh sb="87" eb="90">
      <t>イチジテキ</t>
    </rPh>
    <rPh sb="95" eb="97">
      <t>テイカ</t>
    </rPh>
    <rPh sb="165" eb="167">
      <t>テイカ</t>
    </rPh>
    <rPh sb="176" eb="178">
      <t>カイシ</t>
    </rPh>
    <rPh sb="225" eb="227">
      <t>トウガイ</t>
    </rPh>
    <rPh sb="227" eb="229">
      <t>ジギョウ</t>
    </rPh>
    <rPh sb="230" eb="232">
      <t>ケイゾク</t>
    </rPh>
    <rPh sb="234" eb="236">
      <t>タガク</t>
    </rPh>
    <rPh sb="237" eb="239">
      <t>シキン</t>
    </rPh>
    <rPh sb="240" eb="241">
      <t>ウゴ</t>
    </rPh>
    <rPh sb="272" eb="274">
      <t>トウガイ</t>
    </rPh>
    <rPh sb="274" eb="276">
      <t>ジギョウ</t>
    </rPh>
    <rPh sb="277" eb="278">
      <t>トモナ</t>
    </rPh>
    <rPh sb="279" eb="281">
      <t>シキン</t>
    </rPh>
    <rPh sb="281" eb="283">
      <t>カクホ</t>
    </rPh>
    <rPh sb="287" eb="289">
      <t>ザイゲン</t>
    </rPh>
    <rPh sb="296" eb="298">
      <t>ハッコウ</t>
    </rPh>
    <rPh sb="303" eb="305">
      <t>キギョウ</t>
    </rPh>
    <rPh sb="305" eb="306">
      <t>サイ</t>
    </rPh>
    <rPh sb="317" eb="318">
      <t>オオ</t>
    </rPh>
    <rPh sb="325" eb="327">
      <t>ジョウショウ</t>
    </rPh>
    <rPh sb="329" eb="331">
      <t>ケッカ</t>
    </rPh>
    <rPh sb="413" eb="415">
      <t>スイドウ</t>
    </rPh>
    <rPh sb="415" eb="417">
      <t>リョウキン</t>
    </rPh>
    <rPh sb="417" eb="419">
      <t>シュウニュウ</t>
    </rPh>
    <rPh sb="420" eb="422">
      <t>ゾウカ</t>
    </rPh>
    <rPh sb="423" eb="424">
      <t>ツナ</t>
    </rPh>
    <rPh sb="426" eb="427">
      <t>セ</t>
    </rPh>
    <rPh sb="427" eb="428">
      <t>サク</t>
    </rPh>
    <rPh sb="429" eb="431">
      <t>ケントウ</t>
    </rPh>
    <rPh sb="459" eb="461">
      <t>テイカ</t>
    </rPh>
    <rPh sb="462" eb="463">
      <t>ツヅ</t>
    </rPh>
    <rPh sb="548" eb="550">
      <t>ウワマワ</t>
    </rPh>
    <phoneticPr fontId="4"/>
  </si>
  <si>
    <t>料金改定により経営に係る指標は改善しましたが、依然として施設の老朽化が進んでおり、これらの更新を着実に進める必要があります。
近年、資材費やエネルギー価格等の高騰により、これらの更新費用は増加しており、経営環境は厳しい状況が続いております。将来に渡って事業を継続していくためには、適切な水道料金の水準を検討するとともに、効率化・経営健全化等、鳴門市水道事業ビジョンに掲げる施策を継続実施するなど、一層の経営努力を推進してまいります。</t>
    <rPh sb="63" eb="65">
      <t>キンネン</t>
    </rPh>
    <rPh sb="66" eb="68">
      <t>シザイ</t>
    </rPh>
    <rPh sb="68" eb="69">
      <t>ヒ</t>
    </rPh>
    <rPh sb="75" eb="77">
      <t>カカク</t>
    </rPh>
    <rPh sb="77" eb="78">
      <t>ナド</t>
    </rPh>
    <rPh sb="79" eb="81">
      <t>コウトウ</t>
    </rPh>
    <rPh sb="89" eb="91">
      <t>コウシン</t>
    </rPh>
    <rPh sb="91" eb="93">
      <t>ヒヨウ</t>
    </rPh>
    <rPh sb="94" eb="96">
      <t>ゾウカ</t>
    </rPh>
    <rPh sb="101" eb="103">
      <t>ケイエイ</t>
    </rPh>
    <rPh sb="103" eb="105">
      <t>カンキョウ</t>
    </rPh>
    <rPh sb="106" eb="107">
      <t>キビ</t>
    </rPh>
    <rPh sb="109" eb="111">
      <t>ジョウキョウ</t>
    </rPh>
    <rPh sb="112" eb="113">
      <t>ツヅ</t>
    </rPh>
    <rPh sb="120" eb="122">
      <t>ショウライ</t>
    </rPh>
    <rPh sb="123" eb="124">
      <t>ワタ</t>
    </rPh>
    <rPh sb="126" eb="128">
      <t>ジギョウ</t>
    </rPh>
    <rPh sb="129" eb="131">
      <t>ケイゾク</t>
    </rPh>
    <rPh sb="140" eb="142">
      <t>テキセツ</t>
    </rPh>
    <rPh sb="143" eb="145">
      <t>スイドウ</t>
    </rPh>
    <rPh sb="145" eb="147">
      <t>リョウキン</t>
    </rPh>
    <rPh sb="148" eb="150">
      <t>スイジュン</t>
    </rPh>
    <rPh sb="151" eb="15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</si>
</sst>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1.18</c:v>
                </c:pt>
                <c:pt idx="1">
                  <c:v>1.02</c:v>
                </c:pt>
                <c:pt idx="2">
                  <c:v>0.96</c:v>
                </c:pt>
                <c:pt idx="3">
                  <c:v>0.87</c:v>
                </c:pt>
                <c:pt idx="4">
                  <c:v>0.84</c:v>
                </c:pt>
              </c:numCache>
            </c:numRef>
          </c:val>
          <c:extLst>
            <c:ext xmlns:c16="http://schemas.microsoft.com/office/drawing/2014/chart" uri="{C3380CC4-5D6E-409C-BE32-E72D297353CC}">
              <c16:uniqueId val="{00000000-2E17-49AA-8BE3-45D09AE165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2E17-49AA-8BE3-45D09AE165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48.6</c:v>
                </c:pt>
                <c:pt idx="1">
                  <c:v>45.72</c:v>
                </c:pt>
                <c:pt idx="2">
                  <c:v>45.8</c:v>
                </c:pt>
                <c:pt idx="3">
                  <c:v>43.92</c:v>
                </c:pt>
                <c:pt idx="4">
                  <c:v>43.38</c:v>
                </c:pt>
              </c:numCache>
            </c:numRef>
          </c:val>
          <c:extLst>
            <c:ext xmlns:c16="http://schemas.microsoft.com/office/drawing/2014/chart" uri="{C3380CC4-5D6E-409C-BE32-E72D297353CC}">
              <c16:uniqueId val="{00000000-AB14-48AE-936A-12B20B36BC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AB14-48AE-936A-12B20B36BC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83.22</c:v>
                </c:pt>
                <c:pt idx="1">
                  <c:v>87.34</c:v>
                </c:pt>
                <c:pt idx="2">
                  <c:v>87.31</c:v>
                </c:pt>
                <c:pt idx="3">
                  <c:v>90.22</c:v>
                </c:pt>
                <c:pt idx="4">
                  <c:v>90.72</c:v>
                </c:pt>
              </c:numCache>
            </c:numRef>
          </c:val>
          <c:extLst>
            <c:ext xmlns:c16="http://schemas.microsoft.com/office/drawing/2014/chart" uri="{C3380CC4-5D6E-409C-BE32-E72D297353CC}">
              <c16:uniqueId val="{00000000-C9EB-46D2-8C14-D20994B660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C9EB-46D2-8C14-D20994B660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103.57</c:v>
                </c:pt>
                <c:pt idx="1">
                  <c:v>122.8</c:v>
                </c:pt>
                <c:pt idx="2">
                  <c:v>124.33</c:v>
                </c:pt>
                <c:pt idx="3">
                  <c:v>121</c:v>
                </c:pt>
                <c:pt idx="4">
                  <c:v>121.41</c:v>
                </c:pt>
              </c:numCache>
            </c:numRef>
          </c:val>
          <c:extLst>
            <c:ext xmlns:c16="http://schemas.microsoft.com/office/drawing/2014/chart" uri="{C3380CC4-5D6E-409C-BE32-E72D297353CC}">
              <c16:uniqueId val="{00000000-3EBA-4ACC-9F60-76A8C4D4D3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EBA-4ACC-9F60-76A8C4D4D3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49.16</c:v>
                </c:pt>
                <c:pt idx="1">
                  <c:v>49.07</c:v>
                </c:pt>
                <c:pt idx="2">
                  <c:v>49.52</c:v>
                </c:pt>
                <c:pt idx="3">
                  <c:v>49.78</c:v>
                </c:pt>
                <c:pt idx="4">
                  <c:v>49.8</c:v>
                </c:pt>
              </c:numCache>
            </c:numRef>
          </c:val>
          <c:extLst>
            <c:ext xmlns:c16="http://schemas.microsoft.com/office/drawing/2014/chart" uri="{C3380CC4-5D6E-409C-BE32-E72D297353CC}">
              <c16:uniqueId val="{00000000-8A7D-4863-8809-396B2CD1BF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8A7D-4863-8809-396B2CD1BF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38</c:v>
                </c:pt>
                <c:pt idx="1">
                  <c:v>40.590000000000003</c:v>
                </c:pt>
                <c:pt idx="2">
                  <c:v>42.46</c:v>
                </c:pt>
                <c:pt idx="3">
                  <c:v>44.11</c:v>
                </c:pt>
                <c:pt idx="4">
                  <c:v>45.13</c:v>
                </c:pt>
              </c:numCache>
            </c:numRef>
          </c:val>
          <c:extLst>
            <c:ext xmlns:c16="http://schemas.microsoft.com/office/drawing/2014/chart" uri="{C3380CC4-5D6E-409C-BE32-E72D297353CC}">
              <c16:uniqueId val="{00000000-AB11-4157-8A01-B173CD3F23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B11-4157-8A01-B173CD3F23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DC-49DB-9E84-A7E444096B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1DC-49DB-9E84-A7E444096B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337.8</c:v>
                </c:pt>
                <c:pt idx="1">
                  <c:v>388.51</c:v>
                </c:pt>
                <c:pt idx="2">
                  <c:v>389.55</c:v>
                </c:pt>
                <c:pt idx="3">
                  <c:v>325.54000000000002</c:v>
                </c:pt>
                <c:pt idx="4">
                  <c:v>184.95</c:v>
                </c:pt>
              </c:numCache>
            </c:numRef>
          </c:val>
          <c:extLst>
            <c:ext xmlns:c16="http://schemas.microsoft.com/office/drawing/2014/chart" uri="{C3380CC4-5D6E-409C-BE32-E72D297353CC}">
              <c16:uniqueId val="{00000000-A5ED-4A94-9138-EEA9A8D971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A5ED-4A94-9138-EEA9A8D971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310.16000000000003</c:v>
                </c:pt>
                <c:pt idx="1">
                  <c:v>291.89999999999998</c:v>
                </c:pt>
                <c:pt idx="2">
                  <c:v>365.56</c:v>
                </c:pt>
                <c:pt idx="3">
                  <c:v>336.19</c:v>
                </c:pt>
                <c:pt idx="4">
                  <c:v>409.63</c:v>
                </c:pt>
              </c:numCache>
            </c:numRef>
          </c:val>
          <c:extLst>
            <c:ext xmlns:c16="http://schemas.microsoft.com/office/drawing/2014/chart" uri="{C3380CC4-5D6E-409C-BE32-E72D297353CC}">
              <c16:uniqueId val="{00000000-0390-4937-95FB-FF63948851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0390-4937-95FB-FF63948851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100.93</c:v>
                </c:pt>
                <c:pt idx="1">
                  <c:v>122.15</c:v>
                </c:pt>
                <c:pt idx="2">
                  <c:v>103.03</c:v>
                </c:pt>
                <c:pt idx="3">
                  <c:v>120.37</c:v>
                </c:pt>
                <c:pt idx="4">
                  <c:v>121.7</c:v>
                </c:pt>
              </c:numCache>
            </c:numRef>
          </c:val>
          <c:extLst>
            <c:ext xmlns:c16="http://schemas.microsoft.com/office/drawing/2014/chart" uri="{C3380CC4-5D6E-409C-BE32-E72D297353CC}">
              <c16:uniqueId val="{00000000-D469-424C-8CD2-5A0BB3DA5B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D469-424C-8CD2-5A0BB3DA5B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125.13</c:v>
                </c:pt>
                <c:pt idx="1">
                  <c:v>121.32</c:v>
                </c:pt>
                <c:pt idx="2">
                  <c:v>123.68</c:v>
                </c:pt>
                <c:pt idx="3">
                  <c:v>125.56</c:v>
                </c:pt>
                <c:pt idx="4">
                  <c:v>124.57</c:v>
                </c:pt>
              </c:numCache>
            </c:numRef>
          </c:val>
          <c:extLst>
            <c:ext xmlns:c16="http://schemas.microsoft.com/office/drawing/2014/chart" uri="{C3380CC4-5D6E-409C-BE32-E72D297353CC}">
              <c16:uniqueId val="{00000000-2A40-49CD-84FB-8BAAEC5DBF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2A40-49CD-84FB-8BAAEC5DBF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鳴門市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その他</v>
      </c>
      <c r="AE8" s="44"/>
      <c r="AF8" s="44"/>
      <c r="AG8" s="44"/>
      <c r="AH8" s="44"/>
      <c r="AI8" s="44"/>
      <c r="AJ8" s="44"/>
      <c r="AK8" s="2"/>
      <c r="AL8" s="45">
        <f>データ!$R$6</f>
        <v>54746</v>
      </c>
      <c r="AM8" s="45"/>
      <c r="AN8" s="45"/>
      <c r="AO8" s="45"/>
      <c r="AP8" s="45"/>
      <c r="AQ8" s="45"/>
      <c r="AR8" s="45"/>
      <c r="AS8" s="45"/>
      <c r="AT8" s="46">
        <f>データ!$S$6</f>
        <v>135.66</v>
      </c>
      <c r="AU8" s="47"/>
      <c r="AV8" s="47"/>
      <c r="AW8" s="47"/>
      <c r="AX8" s="47"/>
      <c r="AY8" s="47"/>
      <c r="AZ8" s="47"/>
      <c r="BA8" s="47"/>
      <c r="BB8" s="48">
        <f>データ!$T$6</f>
        <v>403.55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61.77</v>
      </c>
      <c r="J10" s="47"/>
      <c r="K10" s="47"/>
      <c r="L10" s="47"/>
      <c r="M10" s="47"/>
      <c r="N10" s="47"/>
      <c r="O10" s="81"/>
      <c r="P10" s="48">
        <f>データ!$P$6</f>
        <v>99.84</v>
      </c>
      <c r="Q10" s="48"/>
      <c r="R10" s="48"/>
      <c r="S10" s="48"/>
      <c r="T10" s="48"/>
      <c r="U10" s="48"/>
      <c r="V10" s="48"/>
      <c r="W10" s="45">
        <f>データ!$Q$6</f>
        <v>2552</v>
      </c>
      <c r="X10" s="45"/>
      <c r="Y10" s="45"/>
      <c r="Z10" s="45"/>
      <c r="AA10" s="45"/>
      <c r="AB10" s="45"/>
      <c r="AC10" s="45"/>
      <c r="AD10" s="2"/>
      <c r="AE10" s="2"/>
      <c r="AF10" s="2"/>
      <c r="AG10" s="2"/>
      <c r="AH10" s="2"/>
      <c r="AI10" s="2"/>
      <c r="AJ10" s="2"/>
      <c r="AK10" s="2"/>
      <c r="AL10" s="45">
        <f>データ!$U$6</f>
        <v>54300</v>
      </c>
      <c r="AM10" s="45"/>
      <c r="AN10" s="45"/>
      <c r="AO10" s="45"/>
      <c r="AP10" s="45"/>
      <c r="AQ10" s="45"/>
      <c r="AR10" s="45"/>
      <c r="AS10" s="45"/>
      <c r="AT10" s="46">
        <f>データ!$V$6</f>
        <v>83.91</v>
      </c>
      <c r="AU10" s="47"/>
      <c r="AV10" s="47"/>
      <c r="AW10" s="47"/>
      <c r="AX10" s="47"/>
      <c r="AY10" s="47"/>
      <c r="AZ10" s="47"/>
      <c r="BA10" s="47"/>
      <c r="BB10" s="48">
        <f>データ!$W$6</f>
        <v>647.12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DG2blIjbOVDfSMVye/2/z3ZdzyunVWxjyzPlOMeJQcexRk0orspKZ2iDFjPpJZ9U2KY9CCK3m38x/li1qIkxg==" saltValue="lyWwXyC2VY+DRbLRMJJHh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362026</v>
      </c>
      <c r="D6" s="20">
        <f t="shared" si="3"/>
        <v>46</v>
      </c>
      <c r="E6" s="20">
        <f t="shared" si="3"/>
        <v>1</v>
      </c>
      <c r="F6" s="20">
        <f t="shared" si="3"/>
        <v>0</v>
      </c>
      <c r="G6" s="20">
        <f t="shared" si="3"/>
        <v>1</v>
      </c>
      <c r="H6" s="20" t="str">
        <f t="shared" si="3"/>
        <v>徳島県　鳴門市</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61.77</v>
      </c>
      <c r="P6" s="21">
        <f t="shared" si="3"/>
        <v>99.84</v>
      </c>
      <c r="Q6" s="21">
        <f t="shared" si="3"/>
        <v>2552</v>
      </c>
      <c r="R6" s="21">
        <f t="shared" si="3"/>
        <v>54746</v>
      </c>
      <c r="S6" s="21">
        <f t="shared" si="3"/>
        <v>135.66</v>
      </c>
      <c r="T6" s="21">
        <f t="shared" si="3"/>
        <v>403.55</v>
      </c>
      <c r="U6" s="21">
        <f t="shared" si="3"/>
        <v>54300</v>
      </c>
      <c r="V6" s="21">
        <f t="shared" si="3"/>
        <v>83.91</v>
      </c>
      <c r="W6" s="21">
        <f t="shared" si="3"/>
        <v>647.12</v>
      </c>
      <c r="X6" s="22">
        <f>IF(X7="",NA(),X7)</f>
        <v>103.57</v>
      </c>
      <c r="Y6" s="22">
        <f t="shared" ref="Y6:AG6" si="4">IF(Y7="",NA(),Y7)</f>
        <v>122.8</v>
      </c>
      <c r="Z6" s="22">
        <f t="shared" si="4"/>
        <v>124.33</v>
      </c>
      <c r="AA6" s="22">
        <f t="shared" si="4"/>
        <v>121</v>
      </c>
      <c r="AB6" s="22">
        <f t="shared" si="4"/>
        <v>121.41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337.8</v>
      </c>
      <c r="AU6" s="22">
        <f t="shared" ref="AU6:BC6" si="6">IF(AU7="",NA(),AU7)</f>
        <v>388.51</v>
      </c>
      <c r="AV6" s="22">
        <f t="shared" si="6"/>
        <v>389.55</v>
      </c>
      <c r="AW6" s="22">
        <f t="shared" si="6"/>
        <v>325.54000000000002</v>
      </c>
      <c r="AX6" s="22">
        <f t="shared" si="6"/>
        <v>184.95</v>
      </c>
      <c r="AY6" s="22">
        <f t="shared" si="6"/>
        <v>349.83</v>
      </c>
      <c r="AZ6" s="22">
        <f t="shared" si="6"/>
        <v>360.86</v>
      </c>
      <c r="BA6" s="22">
        <f t="shared" si="6"/>
        <v>350.79</v>
      </c>
      <c r="BB6" s="22">
        <f t="shared" si="6"/>
        <v>354.57</v>
      </c>
      <c r="BC6" s="22">
        <f t="shared" si="6"/>
        <v>357.74</v>
      </c>
      <c r="BD6" s="21" t="str">
        <f>IF(BD7="","",IF(BD7="-","【-】","【"&amp;SUBSTITUTE(TEXT(BD7,"#,##0.00"),"-","△")&amp;"】"))</f>
        <v>【252.29】</v>
      </c>
      <c r="BE6" s="22">
        <f>IF(BE7="",NA(),BE7)</f>
        <v>310.16000000000003</v>
      </c>
      <c r="BF6" s="22">
        <f t="shared" ref="BF6:BN6" si="7">IF(BF7="",NA(),BF7)</f>
        <v>291.89999999999998</v>
      </c>
      <c r="BG6" s="22">
        <f t="shared" si="7"/>
        <v>365.56</v>
      </c>
      <c r="BH6" s="22">
        <f t="shared" si="7"/>
        <v>336.19</v>
      </c>
      <c r="BI6" s="22">
        <f t="shared" si="7"/>
        <v>409.63</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100.93</v>
      </c>
      <c r="BQ6" s="22">
        <f t="shared" ref="BQ6:BY6" si="8">IF(BQ7="",NA(),BQ7)</f>
        <v>122.15</v>
      </c>
      <c r="BR6" s="22">
        <f t="shared" si="8"/>
        <v>103.03</v>
      </c>
      <c r="BS6" s="22">
        <f t="shared" si="8"/>
        <v>120.37</v>
      </c>
      <c r="BT6" s="22">
        <f t="shared" si="8"/>
        <v>121.7</v>
      </c>
      <c r="BU6" s="22">
        <f t="shared" si="8"/>
        <v>103.54</v>
      </c>
      <c r="BV6" s="22">
        <f t="shared" si="8"/>
        <v>103.32</v>
      </c>
      <c r="BW6" s="22">
        <f t="shared" si="8"/>
        <v>100.85</v>
      </c>
      <c r="BX6" s="22">
        <f t="shared" si="8"/>
        <v>103.79</v>
      </c>
      <c r="BY6" s="22">
        <f t="shared" si="8"/>
        <v>98.3</v>
      </c>
      <c r="BZ6" s="21" t="str">
        <f>IF(BZ7="","",IF(BZ7="-","【-】","【"&amp;SUBSTITUTE(TEXT(BZ7,"#,##0.00"),"-","△")&amp;"】"))</f>
        <v>【97.47】</v>
      </c>
      <c r="CA6" s="22">
        <f>IF(CA7="",NA(),CA7)</f>
        <v>125.13</v>
      </c>
      <c r="CB6" s="22">
        <f t="shared" ref="CB6:CJ6" si="9">IF(CB7="",NA(),CB7)</f>
        <v>121.32</v>
      </c>
      <c r="CC6" s="22">
        <f t="shared" si="9"/>
        <v>123.68</v>
      </c>
      <c r="CD6" s="22">
        <f t="shared" si="9"/>
        <v>125.56</v>
      </c>
      <c r="CE6" s="22">
        <f t="shared" si="9"/>
        <v>124.57</v>
      </c>
      <c r="CF6" s="22">
        <f t="shared" si="9"/>
        <v>167.46</v>
      </c>
      <c r="CG6" s="22">
        <f t="shared" si="9"/>
        <v>168.56</v>
      </c>
      <c r="CH6" s="22">
        <f t="shared" si="9"/>
        <v>167.1</v>
      </c>
      <c r="CI6" s="22">
        <f t="shared" si="9"/>
        <v>167.86</v>
      </c>
      <c r="CJ6" s="22">
        <f t="shared" si="9"/>
        <v>173.68</v>
      </c>
      <c r="CK6" s="21" t="str">
        <f>IF(CK7="","",IF(CK7="-","【-】","【"&amp;SUBSTITUTE(TEXT(CK7,"#,##0.00"),"-","△")&amp;"】"))</f>
        <v>【174.75】</v>
      </c>
      <c r="CL6" s="22">
        <f>IF(CL7="",NA(),CL7)</f>
        <v>48.6</v>
      </c>
      <c r="CM6" s="22">
        <f t="shared" ref="CM6:CU6" si="10">IF(CM7="",NA(),CM7)</f>
        <v>45.72</v>
      </c>
      <c r="CN6" s="22">
        <f t="shared" si="10"/>
        <v>45.8</v>
      </c>
      <c r="CO6" s="22">
        <f t="shared" si="10"/>
        <v>43.92</v>
      </c>
      <c r="CP6" s="22">
        <f t="shared" si="10"/>
        <v>43.38</v>
      </c>
      <c r="CQ6" s="22">
        <f t="shared" si="10"/>
        <v>59.46</v>
      </c>
      <c r="CR6" s="22">
        <f t="shared" si="10"/>
        <v>59.51</v>
      </c>
      <c r="CS6" s="22">
        <f t="shared" si="10"/>
        <v>59.91</v>
      </c>
      <c r="CT6" s="22">
        <f t="shared" si="10"/>
        <v>59.4</v>
      </c>
      <c r="CU6" s="22">
        <f t="shared" si="10"/>
        <v>59.24</v>
      </c>
      <c r="CV6" s="21" t="str">
        <f>IF(CV7="","",IF(CV7="-","【-】","【"&amp;SUBSTITUTE(TEXT(CV7,"#,##0.00"),"-","△")&amp;"】"))</f>
        <v>【59.97】</v>
      </c>
      <c r="CW6" s="22">
        <f>IF(CW7="",NA(),CW7)</f>
        <v>83.22</v>
      </c>
      <c r="CX6" s="22">
        <f t="shared" ref="CX6:DF6" si="11">IF(CX7="",NA(),CX7)</f>
        <v>87.34</v>
      </c>
      <c r="CY6" s="22">
        <f t="shared" si="11"/>
        <v>87.31</v>
      </c>
      <c r="CZ6" s="22">
        <f t="shared" si="11"/>
        <v>90.22</v>
      </c>
      <c r="DA6" s="22">
        <f t="shared" si="11"/>
        <v>90.72</v>
      </c>
      <c r="DB6" s="22">
        <f t="shared" si="11"/>
        <v>87.41</v>
      </c>
      <c r="DC6" s="22">
        <f t="shared" si="11"/>
        <v>87.08</v>
      </c>
      <c r="DD6" s="22">
        <f t="shared" si="11"/>
        <v>87.26</v>
      </c>
      <c r="DE6" s="22">
        <f t="shared" si="11"/>
        <v>87.57</v>
      </c>
      <c r="DF6" s="22">
        <f t="shared" si="11"/>
        <v>87.26</v>
      </c>
      <c r="DG6" s="21" t="str">
        <f>IF(DG7="","",IF(DG7="-","【-】","【"&amp;SUBSTITUTE(TEXT(DG7,"#,##0.00"),"-","△")&amp;"】"))</f>
        <v>【89.76】</v>
      </c>
      <c r="DH6" s="22">
        <f>IF(DH7="",NA(),DH7)</f>
        <v>49.16</v>
      </c>
      <c r="DI6" s="22">
        <f t="shared" ref="DI6:DQ6" si="12">IF(DI7="",NA(),DI7)</f>
        <v>49.07</v>
      </c>
      <c r="DJ6" s="22">
        <f t="shared" si="12"/>
        <v>49.52</v>
      </c>
      <c r="DK6" s="22">
        <f t="shared" si="12"/>
        <v>49.78</v>
      </c>
      <c r="DL6" s="22">
        <f t="shared" si="12"/>
        <v>49.8</v>
      </c>
      <c r="DM6" s="22">
        <f t="shared" si="12"/>
        <v>47.62</v>
      </c>
      <c r="DN6" s="22">
        <f t="shared" si="12"/>
        <v>48.55</v>
      </c>
      <c r="DO6" s="22">
        <f t="shared" si="12"/>
        <v>49.2</v>
      </c>
      <c r="DP6" s="22">
        <f t="shared" si="12"/>
        <v>50.01</v>
      </c>
      <c r="DQ6" s="22">
        <f t="shared" si="12"/>
        <v>50.99</v>
      </c>
      <c r="DR6" s="21" t="str">
        <f>IF(DR7="","",IF(DR7="-","【-】","【"&amp;SUBSTITUTE(TEXT(DR7,"#,##0.00"),"-","△")&amp;"】"))</f>
        <v>【51.51】</v>
      </c>
      <c r="DS6" s="22">
        <f>IF(DS7="",NA(),DS7)</f>
        <v>38</v>
      </c>
      <c r="DT6" s="22">
        <f t="shared" ref="DT6:EB6" si="13">IF(DT7="",NA(),DT7)</f>
        <v>40.590000000000003</v>
      </c>
      <c r="DU6" s="22">
        <f t="shared" si="13"/>
        <v>42.46</v>
      </c>
      <c r="DV6" s="22">
        <f t="shared" si="13"/>
        <v>44.11</v>
      </c>
      <c r="DW6" s="22">
        <f t="shared" si="13"/>
        <v>45.13</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1.18</v>
      </c>
      <c r="EE6" s="22">
        <f t="shared" ref="EE6:EM6" si="14">IF(EE7="",NA(),EE7)</f>
        <v>1.02</v>
      </c>
      <c r="EF6" s="22">
        <f t="shared" si="14"/>
        <v>0.96</v>
      </c>
      <c r="EG6" s="22">
        <f t="shared" si="14"/>
        <v>0.87</v>
      </c>
      <c r="EH6" s="22">
        <f t="shared" si="14"/>
        <v>0.84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362026</v>
      </c>
      <c r="D7" s="24">
        <v>46</v>
      </c>
      <c r="E7" s="24">
        <v>1</v>
      </c>
      <c r="F7" s="24">
        <v>0</v>
      </c>
      <c r="G7" s="24">
        <v>1</v>
      </c>
      <c r="H7" s="24" t="s">
        <v>93</v>
      </c>
      <c r="I7" s="24" t="s">
        <v>94</v>
      </c>
      <c r="J7" s="24" t="s">
        <v>95</v>
      </c>
      <c r="K7" s="24" t="s">
        <v>96</v>
      </c>
      <c r="L7" s="24" t="s">
        <v>97</v>
      </c>
      <c r="M7" s="24" t="s">
        <v>98</v>
      </c>
      <c r="N7" s="25" t="s">
        <v>99</v>
      </c>
      <c r="O7" s="25">
        <v>61.77</v>
      </c>
      <c r="P7" s="25">
        <v>99.84</v>
      </c>
      <c r="Q7" s="25">
        <v>2552</v>
      </c>
      <c r="R7" s="25">
        <v>54746</v>
      </c>
      <c r="S7" s="25">
        <v>135.66</v>
      </c>
      <c r="T7" s="25">
        <v>403.55</v>
      </c>
      <c r="U7" s="25">
        <v>54300</v>
      </c>
      <c r="V7" s="25">
        <v>83.91</v>
      </c>
      <c r="W7" s="25">
        <v>647.12</v>
      </c>
      <c r="X7" s="25">
        <v>103.57</v>
      </c>
      <c r="Y7" s="25">
        <v>122.8</v>
      </c>
      <c r="Z7" s="25">
        <v>124.33</v>
      </c>
      <c r="AA7" s="25">
        <v>121</v>
      </c>
      <c r="AB7" s="25">
        <v>121.41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337.8</v>
      </c>
      <c r="AU7" s="25">
        <v>388.51</v>
      </c>
      <c r="AV7" s="25">
        <v>389.55</v>
      </c>
      <c r="AW7" s="25">
        <v>325.54000000000002</v>
      </c>
      <c r="AX7" s="25">
        <v>184.95</v>
      </c>
      <c r="AY7" s="25">
        <v>349.83</v>
      </c>
      <c r="AZ7" s="25">
        <v>360.86</v>
      </c>
      <c r="BA7" s="25">
        <v>350.79</v>
      </c>
      <c r="BB7" s="25">
        <v>354.57</v>
      </c>
      <c r="BC7" s="25">
        <v>357.74</v>
      </c>
      <c r="BD7" s="25">
        <v>252.29</v>
      </c>
      <c r="BE7" s="25">
        <v>310.16000000000003</v>
      </c>
      <c r="BF7" s="25">
        <v>291.89999999999998</v>
      </c>
      <c r="BG7" s="25">
        <v>365.56</v>
      </c>
      <c r="BH7" s="25">
        <v>336.19</v>
      </c>
      <c r="BI7" s="25">
        <v>409.63</v>
      </c>
      <c r="BJ7" s="25">
        <v>314.87</v>
      </c>
      <c r="BK7" s="25">
        <v>309.27999999999997</v>
      </c>
      <c r="BL7" s="25">
        <v>322.92</v>
      </c>
      <c r="BM7" s="25">
        <v>303.45999999999998</v>
      </c>
      <c r="BN7" s="25">
        <v>307.27999999999997</v>
      </c>
      <c r="BO7" s="25">
        <v>268.07</v>
      </c>
      <c r="BP7" s="25">
        <v>100.93</v>
      </c>
      <c r="BQ7" s="25">
        <v>122.15</v>
      </c>
      <c r="BR7" s="25">
        <v>103.03</v>
      </c>
      <c r="BS7" s="25">
        <v>120.37</v>
      </c>
      <c r="BT7" s="25">
        <v>121.7</v>
      </c>
      <c r="BU7" s="25">
        <v>103.54</v>
      </c>
      <c r="BV7" s="25">
        <v>103.32</v>
      </c>
      <c r="BW7" s="25">
        <v>100.85</v>
      </c>
      <c r="BX7" s="25">
        <v>103.79</v>
      </c>
      <c r="BY7" s="25">
        <v>98.3</v>
      </c>
      <c r="BZ7" s="25">
        <v>97.47</v>
      </c>
      <c r="CA7" s="25">
        <v>125.13</v>
      </c>
      <c r="CB7" s="25">
        <v>121.32</v>
      </c>
      <c r="CC7" s="25">
        <v>123.68</v>
      </c>
      <c r="CD7" s="25">
        <v>125.56</v>
      </c>
      <c r="CE7" s="25">
        <v>124.57</v>
      </c>
      <c r="CF7" s="25">
        <v>167.46</v>
      </c>
      <c r="CG7" s="25">
        <v>168.56</v>
      </c>
      <c r="CH7" s="25">
        <v>167.1</v>
      </c>
      <c r="CI7" s="25">
        <v>167.86</v>
      </c>
      <c r="CJ7" s="25">
        <v>173.68</v>
      </c>
      <c r="CK7" s="25">
        <v>174.75</v>
      </c>
      <c r="CL7" s="25">
        <v>48.6</v>
      </c>
      <c r="CM7" s="25">
        <v>45.72</v>
      </c>
      <c r="CN7" s="25">
        <v>45.8</v>
      </c>
      <c r="CO7" s="25">
        <v>43.92</v>
      </c>
      <c r="CP7" s="25">
        <v>43.38</v>
      </c>
      <c r="CQ7" s="25">
        <v>59.46</v>
      </c>
      <c r="CR7" s="25">
        <v>59.51</v>
      </c>
      <c r="CS7" s="25">
        <v>59.91</v>
      </c>
      <c r="CT7" s="25">
        <v>59.4</v>
      </c>
      <c r="CU7" s="25">
        <v>59.24</v>
      </c>
      <c r="CV7" s="25">
        <v>59.97</v>
      </c>
      <c r="CW7" s="25">
        <v>83.22</v>
      </c>
      <c r="CX7" s="25">
        <v>87.34</v>
      </c>
      <c r="CY7" s="25">
        <v>87.31</v>
      </c>
      <c r="CZ7" s="25">
        <v>90.22</v>
      </c>
      <c r="DA7" s="25">
        <v>90.72</v>
      </c>
      <c r="DB7" s="25">
        <v>87.41</v>
      </c>
      <c r="DC7" s="25">
        <v>87.08</v>
      </c>
      <c r="DD7" s="25">
        <v>87.26</v>
      </c>
      <c r="DE7" s="25">
        <v>87.57</v>
      </c>
      <c r="DF7" s="25">
        <v>87.26</v>
      </c>
      <c r="DG7" s="25">
        <v>89.76</v>
      </c>
      <c r="DH7" s="25">
        <v>49.16</v>
      </c>
      <c r="DI7" s="25">
        <v>49.07</v>
      </c>
      <c r="DJ7" s="25">
        <v>49.52</v>
      </c>
      <c r="DK7" s="25">
        <v>49.78</v>
      </c>
      <c r="DL7" s="25">
        <v>49.8</v>
      </c>
      <c r="DM7" s="25">
        <v>47.62</v>
      </c>
      <c r="DN7" s="25">
        <v>48.55</v>
      </c>
      <c r="DO7" s="25">
        <v>49.2</v>
      </c>
      <c r="DP7" s="25">
        <v>50.01</v>
      </c>
      <c r="DQ7" s="25">
        <v>50.99</v>
      </c>
      <c r="DR7" s="25">
        <v>51.51</v>
      </c>
      <c r="DS7" s="25">
        <v>38</v>
      </c>
      <c r="DT7" s="25">
        <v>40.590000000000003</v>
      </c>
      <c r="DU7" s="25">
        <v>42.46</v>
      </c>
      <c r="DV7" s="25">
        <v>44.11</v>
      </c>
      <c r="DW7" s="25">
        <v>45.13</v>
      </c>
      <c r="DX7" s="25">
        <v>16.27</v>
      </c>
      <c r="DY7" s="25">
        <v>17.11</v>
      </c>
      <c r="DZ7" s="25">
        <v>18.329999999999998</v>
      </c>
      <c r="EA7" s="25">
        <v>20.27</v>
      </c>
      <c r="EB7" s="25">
        <v>21.69</v>
      </c>
      <c r="EC7" s="25">
        <v>23.75</v>
      </c>
      <c r="ED7" s="25">
        <v>1.18</v>
      </c>
      <c r="EE7" s="25">
        <v>1.02</v>
      </c>
      <c r="EF7" s="25">
        <v>0.96</v>
      </c>
      <c r="EG7" s="25">
        <v>0.87</v>
      </c>
      <c r="EH7" s="25">
        <v>0.84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2024-01-29T23:53:52Z</cp:lastPrinted>
  <dcterms:created xsi:type="dcterms:W3CDTF">2023-12-05T00:59:47Z</dcterms:created>
  <dcterms:modified xsi:type="dcterms:W3CDTF">2024-01-29T23:58:15Z</dcterms:modified>
  <cp:category/>
</cp:coreProperties>
</file>