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投票結果" sheetId="1" r:id="rId1"/>
  </sheets>
  <definedNames>
    <definedName name="_xlnm.Print_Area" localSheetId="0">'投票結果'!$A$1:$N$11</definedName>
  </definedNames>
  <calcPr fullCalcOnLoad="1"/>
</workbook>
</file>

<file path=xl/sharedStrings.xml><?xml version="1.0" encoding="utf-8"?>
<sst xmlns="http://schemas.openxmlformats.org/spreadsheetml/2006/main" count="35" uniqueCount="26">
  <si>
    <t>徳島県計</t>
  </si>
  <si>
    <t>男計</t>
  </si>
  <si>
    <t>棄権者数</t>
  </si>
  <si>
    <t>当日有権者数</t>
  </si>
  <si>
    <t>エラーチェック</t>
  </si>
  <si>
    <t>女計</t>
  </si>
  <si>
    <t>投票者数</t>
  </si>
  <si>
    <t>投票率
男</t>
  </si>
  <si>
    <t>投票結果集計表</t>
  </si>
  <si>
    <t>区分</t>
  </si>
  <si>
    <t>投票率（％）</t>
  </si>
  <si>
    <t>男</t>
  </si>
  <si>
    <t>女</t>
  </si>
  <si>
    <t>計</t>
  </si>
  <si>
    <t>当日計</t>
  </si>
  <si>
    <t>投票者計</t>
  </si>
  <si>
    <t>棄権者計</t>
  </si>
  <si>
    <t>計計</t>
  </si>
  <si>
    <t>投票率
女</t>
  </si>
  <si>
    <t>投票率
計</t>
  </si>
  <si>
    <t>高知県計</t>
  </si>
  <si>
    <t>選挙区計</t>
  </si>
  <si>
    <t>徳島県及び高知県参議院合同選挙区選挙管理委員会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</si>
  <si>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</si>
  <si>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</si>
  <si>
    <t>２２時３０分発表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</si>
</sst>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25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sz val="14"/>
      <color indexed="8"/>
      <name val="MSPゴシック"/>
      <family val="3"/>
    </font>
    <font>
      <b/>
      <sz val="14"/>
      <color indexed="8"/>
      <name val="MSPゴシック"/>
      <family val="3"/>
    </font>
    <font>
      <sz val="24"/>
      <color indexed="8"/>
      <name val="MSPゴシック"/>
      <family val="3"/>
    </font>
    <font>
      <sz val="12"/>
      <color indexed="8"/>
      <name val="MSPゴシック"/>
      <family val="3"/>
    </font>
    <font>
      <sz val="6"/>
      <name val="MSP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23" fillId="2" borderId="11" xfId="0" applyNumberFormat="1" applyFont="1" applyFill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77" fontId="23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23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right" vertical="center"/>
    </xf>
    <xf numFmtId="177" fontId="23" fillId="0" borderId="15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view="pageBreakPreview" zoomScaleNormal="85" zoomScaleSheetLayoutView="100" zoomScalePageLayoutView="0" workbookViewId="0" topLeftCell="A1">
      <selection activeCell="T5" sqref="T5"/>
    </sheetView>
  </sheetViews>
  <sheetFormatPr defaultColWidth="9.00390625" defaultRowHeight="12"/>
  <cols>
    <col min="1" max="1" width="13.00390625" style="0" customWidth="1"/>
    <col min="2" max="7" width="14.125" style="0" customWidth="1"/>
    <col min="8" max="13" width="11.875" style="0" customWidth="1"/>
    <col min="14" max="14" width="2.375" style="0" customWidth="1"/>
  </cols>
  <sheetData>
    <row r="1" spans="1:13" ht="30" customHeight="1" thickBo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30" customHeight="1" thickBot="1">
      <c r="A2" s="3" t="s">
        <v>24</v>
      </c>
      <c r="B2" s="2"/>
      <c r="C2" s="2"/>
      <c r="D2" s="2"/>
      <c r="E2" s="2"/>
      <c r="F2" s="2"/>
      <c r="G2" s="2"/>
      <c r="H2" s="2"/>
      <c r="I2" s="2"/>
      <c r="J2" s="2"/>
      <c r="K2" s="19" t="s">
        <v>25</v>
      </c>
      <c r="L2" s="20"/>
      <c r="M2" s="21"/>
      <c r="R2" t="s">
        <v>4</v>
      </c>
    </row>
    <row r="3" spans="1:13" ht="42.75" customHeight="1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2.75" customHeight="1">
      <c r="A5" s="23" t="s">
        <v>9</v>
      </c>
      <c r="B5" s="25" t="s">
        <v>3</v>
      </c>
      <c r="C5" s="26"/>
      <c r="D5" s="26"/>
      <c r="E5" s="25" t="s">
        <v>6</v>
      </c>
      <c r="F5" s="26"/>
      <c r="G5" s="26"/>
      <c r="H5" s="25" t="s">
        <v>2</v>
      </c>
      <c r="I5" s="26"/>
      <c r="J5" s="26"/>
      <c r="K5" s="27" t="s">
        <v>10</v>
      </c>
      <c r="L5" s="27"/>
      <c r="M5" s="28"/>
    </row>
    <row r="6" spans="1:26" ht="42.75" customHeight="1">
      <c r="A6" s="24"/>
      <c r="B6" s="5" t="s">
        <v>11</v>
      </c>
      <c r="C6" s="5" t="s">
        <v>12</v>
      </c>
      <c r="D6" s="5" t="s">
        <v>13</v>
      </c>
      <c r="E6" s="5" t="s">
        <v>11</v>
      </c>
      <c r="F6" s="5" t="s">
        <v>12</v>
      </c>
      <c r="G6" s="5" t="s">
        <v>13</v>
      </c>
      <c r="H6" s="5" t="s">
        <v>11</v>
      </c>
      <c r="I6" s="5" t="s">
        <v>12</v>
      </c>
      <c r="J6" s="5" t="s">
        <v>13</v>
      </c>
      <c r="K6" s="5" t="s">
        <v>11</v>
      </c>
      <c r="L6" s="5" t="s">
        <v>12</v>
      </c>
      <c r="M6" s="15" t="s">
        <v>13</v>
      </c>
      <c r="R6" t="s">
        <v>14</v>
      </c>
      <c r="S6" t="s">
        <v>15</v>
      </c>
      <c r="T6" t="s">
        <v>16</v>
      </c>
      <c r="U6" t="s">
        <v>1</v>
      </c>
      <c r="V6" t="s">
        <v>5</v>
      </c>
      <c r="W6" t="s">
        <v>17</v>
      </c>
      <c r="X6" s="6" t="s">
        <v>7</v>
      </c>
      <c r="Y6" s="6" t="s">
        <v>18</v>
      </c>
      <c r="Z6" s="6" t="s">
        <v>19</v>
      </c>
    </row>
    <row r="7" spans="1:26" ht="42.75" customHeight="1">
      <c r="A7" s="4" t="s">
        <v>0</v>
      </c>
      <c r="B7" s="7">
        <v>289041</v>
      </c>
      <c r="C7" s="7">
        <v>320272</v>
      </c>
      <c r="D7" s="8">
        <f>SUM(B7:C7)</f>
        <v>609313</v>
      </c>
      <c r="E7" s="7">
        <v>72514</v>
      </c>
      <c r="F7" s="7">
        <v>73240</v>
      </c>
      <c r="G7" s="8">
        <f>SUM(E7:F7)</f>
        <v>145754</v>
      </c>
      <c r="H7" s="8">
        <f aca="true" t="shared" si="0" ref="H7:J9">B7-E7</f>
        <v>216527</v>
      </c>
      <c r="I7" s="8">
        <f t="shared" si="0"/>
        <v>247032</v>
      </c>
      <c r="J7" s="8">
        <f t="shared" si="0"/>
        <v>463559</v>
      </c>
      <c r="K7" s="9">
        <f aca="true" t="shared" si="1" ref="K7:M9">(E7/B7)*100</f>
        <v>25.087790313484938</v>
      </c>
      <c r="L7" s="9">
        <f t="shared" si="1"/>
        <v>22.8680621471749</v>
      </c>
      <c r="M7" s="16">
        <f t="shared" si="1"/>
        <v>23.92103894057734</v>
      </c>
      <c r="R7">
        <f>D7-B7-C7</f>
        <v>0</v>
      </c>
      <c r="S7">
        <f>G7-E7-F7</f>
        <v>0</v>
      </c>
      <c r="T7" s="18">
        <f>J7-H7-I7</f>
        <v>0</v>
      </c>
      <c r="U7" s="18">
        <f>B7-E7-H7</f>
        <v>0</v>
      </c>
      <c r="V7" s="18">
        <f>C7-F7-I7</f>
        <v>0</v>
      </c>
      <c r="W7">
        <f aca="true" t="shared" si="2" ref="U7:W8">D7-G7-J7</f>
        <v>0</v>
      </c>
      <c r="X7" s="10">
        <f aca="true" t="shared" si="3" ref="X7:Z8">ROUND(E7/B7*100,2)-K7</f>
        <v>0.002209686515062259</v>
      </c>
      <c r="Y7" s="10">
        <f t="shared" si="3"/>
        <v>0.0019378528251010607</v>
      </c>
      <c r="Z7" s="10">
        <f t="shared" si="3"/>
        <v>-0.00103894057733811</v>
      </c>
    </row>
    <row r="8" spans="1:26" ht="42.75" customHeight="1">
      <c r="A8" s="4" t="s">
        <v>20</v>
      </c>
      <c r="B8" s="7">
        <v>272766</v>
      </c>
      <c r="C8" s="7">
        <v>311196</v>
      </c>
      <c r="D8" s="8">
        <f>SUM(B8:C8)</f>
        <v>583962</v>
      </c>
      <c r="E8" s="7">
        <v>109458</v>
      </c>
      <c r="F8" s="7">
        <v>128500</v>
      </c>
      <c r="G8" s="8">
        <f>SUM(E8:F8)</f>
        <v>237958</v>
      </c>
      <c r="H8" s="8">
        <f t="shared" si="0"/>
        <v>163308</v>
      </c>
      <c r="I8" s="8">
        <f t="shared" si="0"/>
        <v>182696</v>
      </c>
      <c r="J8" s="8">
        <f t="shared" si="0"/>
        <v>346004</v>
      </c>
      <c r="K8" s="9">
        <f t="shared" si="1"/>
        <v>40.12890169595917</v>
      </c>
      <c r="L8" s="9">
        <f t="shared" si="1"/>
        <v>41.29230452833584</v>
      </c>
      <c r="M8" s="16">
        <f t="shared" si="1"/>
        <v>40.74888434521424</v>
      </c>
      <c r="R8" s="18">
        <f>D8-B8-C8</f>
        <v>0</v>
      </c>
      <c r="S8">
        <f>G8-E8-F8</f>
        <v>0</v>
      </c>
      <c r="T8">
        <f>J8-H8-I8</f>
        <v>0</v>
      </c>
      <c r="U8">
        <f t="shared" si="2"/>
        <v>0</v>
      </c>
      <c r="V8">
        <f t="shared" si="2"/>
        <v>0</v>
      </c>
      <c r="W8">
        <f t="shared" si="2"/>
        <v>0</v>
      </c>
      <c r="X8" s="10">
        <f t="shared" si="3"/>
        <v>0.0010983040408305556</v>
      </c>
      <c r="Y8" s="10">
        <f t="shared" si="3"/>
        <v>-0.0023045283358413826</v>
      </c>
      <c r="Z8" s="10">
        <f t="shared" si="3"/>
        <v>0.0011156547857567034</v>
      </c>
    </row>
    <row r="9" spans="1:26" ht="42.75" customHeight="1" thickBot="1">
      <c r="A9" s="11" t="s">
        <v>21</v>
      </c>
      <c r="B9" s="12">
        <f>SUM(B7:B8)</f>
        <v>561807</v>
      </c>
      <c r="C9" s="12">
        <f>SUM(C7:C8)</f>
        <v>631468</v>
      </c>
      <c r="D9" s="12">
        <f>SUM(B9:C9)</f>
        <v>1193275</v>
      </c>
      <c r="E9" s="12">
        <f>SUM(E7:E8)</f>
        <v>181972</v>
      </c>
      <c r="F9" s="12">
        <f>SUM(F7:F8)</f>
        <v>201740</v>
      </c>
      <c r="G9" s="12">
        <f>SUM(E9:F9)</f>
        <v>383712</v>
      </c>
      <c r="H9" s="12">
        <f t="shared" si="0"/>
        <v>379835</v>
      </c>
      <c r="I9" s="12">
        <f t="shared" si="0"/>
        <v>429728</v>
      </c>
      <c r="J9" s="12">
        <f t="shared" si="0"/>
        <v>809563</v>
      </c>
      <c r="K9" s="13">
        <f t="shared" si="1"/>
        <v>32.39048285265225</v>
      </c>
      <c r="L9" s="13">
        <f t="shared" si="1"/>
        <v>31.947778826480516</v>
      </c>
      <c r="M9" s="17">
        <f t="shared" si="1"/>
        <v>32.15620875322118</v>
      </c>
      <c r="R9" s="18">
        <f>D9-B9-C9</f>
        <v>0</v>
      </c>
      <c r="S9">
        <f>G9-E9-F9</f>
        <v>0</v>
      </c>
      <c r="T9">
        <f>J9-H9-I9</f>
        <v>0</v>
      </c>
      <c r="U9">
        <f>B9-E9-H9</f>
        <v>0</v>
      </c>
      <c r="V9">
        <f>C9-F9-I9</f>
        <v>0</v>
      </c>
      <c r="W9">
        <f>D9-G9-J9</f>
        <v>0</v>
      </c>
      <c r="X9" s="10">
        <f>ROUND(E9/B9*100,2)-K9</f>
        <v>-0.0004828526522473453</v>
      </c>
      <c r="Y9" s="10">
        <f>ROUND(F9/C9*100,2)-L9</f>
        <v>0.002221173519483699</v>
      </c>
      <c r="Z9" s="10">
        <f>ROUND(G9/D9*100,2)-M9</f>
        <v>0.003791246778817481</v>
      </c>
    </row>
    <row r="10" ht="42.75" customHeight="1"/>
    <row r="11" ht="42.75" customHeight="1">
      <c r="M11" s="14" t="s">
        <v>22</v>
      </c>
    </row>
    <row r="12" ht="42.75" customHeight="1"/>
    <row r="13" ht="42.75" customHeight="1"/>
    <row r="14" ht="42.75" customHeight="1"/>
    <row r="15" ht="42.75" customHeight="1"/>
  </sheetData>
  <sheetProtection/>
  <mergeCells count="7">
    <mergeCell ref="K2:M2"/>
    <mergeCell ref="A3:M3"/>
    <mergeCell ref="A5:A6"/>
    <mergeCell ref="B5:D5"/>
    <mergeCell ref="E5:G5"/>
    <mergeCell ref="H5:J5"/>
    <mergeCell ref="K5:M5"/>
  </mergeCells>
  <conditionalFormatting sqref="B7:C8 E7:F8">
    <cfRule type="cellIs" priority="1" dxfId="0" operator="greaterThanOrEqual" stopIfTrue="1">
      <formula>1</formula>
    </cfRule>
  </conditionalFormatting>
  <printOptions horizontalCentered="1"/>
  <pageMargins left="0.4330708661417323" right="0.4724409448818898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horibe yasuaki</cp:lastModifiedBy>
  <cp:lastPrinted>2023-10-22T13:21:40Z</cp:lastPrinted>
  <dcterms:created xsi:type="dcterms:W3CDTF">2016-06-12T06:34:19Z</dcterms:created>
  <dcterms:modified xsi:type="dcterms:W3CDTF">2023-10-22T13:24:29Z</dcterms:modified>
  <cp:category/>
  <cp:version/>
  <cp:contentType/>
  <cp:contentStatus/>
</cp:coreProperties>
</file>