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52" activeTab="4"/>
  </bookViews>
  <sheets>
    <sheet name="投票中間(10時時点)" sheetId="1" r:id="rId1"/>
    <sheet name="投票中間(11時時点)" sheetId="2" r:id="rId2"/>
    <sheet name="投票中間(14時時点)" sheetId="3" r:id="rId3"/>
    <sheet name="投票中間(16時時点)" sheetId="4" r:id="rId4"/>
    <sheet name="投票中間(18時時点)" sheetId="5" r:id="rId5"/>
    <sheet name="投票中間(19時30時点)" sheetId="6" r:id="rId6"/>
  </sheets>
  <definedNames>
    <definedName name="_xlnm.Print_Area" localSheetId="0">'投票中間(10時時点)'!$A$1:$J$11</definedName>
    <definedName name="_xlnm.Print_Area" localSheetId="1">'投票中間(11時時点)'!$A$1:$K$11</definedName>
    <definedName name="_xlnm.Print_Area" localSheetId="2">'投票中間(14時時点)'!$A$1:$K$11</definedName>
    <definedName name="_xlnm.Print_Area" localSheetId="3">'投票中間(16時時点)'!$A$1:$K$11</definedName>
    <definedName name="_xlnm.Print_Area" localSheetId="4">'投票中間(18時時点)'!$A$1:$K$11</definedName>
    <definedName name="_xlnm.Print_Area" localSheetId="5">'投票中間(19時30時点)'!$A$1:$K$11</definedName>
  </definedNames>
  <calcPr fullCalcOnLoad="1"/>
</workbook>
</file>

<file path=xl/sharedStrings.xml><?xml version="1.0" encoding="utf-8"?>
<sst xmlns="http://schemas.openxmlformats.org/spreadsheetml/2006/main" count="162" uniqueCount="26">
  <si>
    <t>１０時００分現在</t>
  </si>
  <si>
    <t>エラーチェック</t>
  </si>
  <si>
    <t>区分</t>
  </si>
  <si>
    <t>時間別投票状況（推定）集計表</t>
  </si>
  <si>
    <t>当日有権者数</t>
  </si>
  <si>
    <t>１６時００分現在</t>
  </si>
  <si>
    <t>投票者数</t>
  </si>
  <si>
    <t>投票率（％）</t>
  </si>
  <si>
    <t>男</t>
  </si>
  <si>
    <t>女</t>
  </si>
  <si>
    <t>計</t>
  </si>
  <si>
    <t>１８時００分現在</t>
  </si>
  <si>
    <t>当日計</t>
  </si>
  <si>
    <t>投票者計</t>
  </si>
  <si>
    <t>投票率
男</t>
  </si>
  <si>
    <t>投票率
女</t>
  </si>
  <si>
    <t>投票率
計</t>
  </si>
  <si>
    <t>徳島県計</t>
  </si>
  <si>
    <t>高知県計</t>
  </si>
  <si>
    <t>選挙区計</t>
  </si>
  <si>
    <t>徳島県及び高知県参議院合同選挙区選挙管理委員会</t>
  </si>
  <si>
    <t>１４時００分現在</t>
  </si>
  <si>
    <t>１１時００分現在</t>
  </si>
  <si>
    <t>１９時３０分現在</t>
  </si>
  <si>
    <r>
      <t>令和５</t>
    </r>
    <r>
      <rPr>
        <b/>
        <sz val="14"/>
        <color indexed="8"/>
        <rFont val="MSPゴシック"/>
        <family val="3"/>
      </rPr>
      <t>年10月22日執行</t>
    </r>
  </si>
  <si>
    <t>参議院徳島県及び高知県選挙区選出議員補欠選挙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</si>
</sst>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);[Red]\(#,##0.0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24">
    <font>
      <sz val="9"/>
      <color indexed="8"/>
      <name val="MSPゴシック"/>
      <family val="3"/>
    </font>
    <font>
      <b/>
      <sz val="9"/>
      <color indexed="8"/>
      <name val="MSPゴシック"/>
      <family val="2"/>
    </font>
    <font>
      <i/>
      <sz val="9"/>
      <color indexed="8"/>
      <name val="MSPゴシック"/>
      <family val="2"/>
    </font>
    <font>
      <b/>
      <i/>
      <sz val="9"/>
      <color indexed="8"/>
      <name val="MSPゴシック"/>
      <family val="2"/>
    </font>
    <font>
      <sz val="9"/>
      <color indexed="9"/>
      <name val="MSPゴシック"/>
      <family val="3"/>
    </font>
    <font>
      <sz val="9"/>
      <color indexed="60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52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sz val="9"/>
      <color indexed="20"/>
      <name val="MSPゴシック"/>
      <family val="3"/>
    </font>
    <font>
      <sz val="9"/>
      <color indexed="17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52"/>
      <name val="MSPゴシック"/>
      <family val="3"/>
    </font>
    <font>
      <i/>
      <sz val="9"/>
      <color indexed="23"/>
      <name val="MSPゴシック"/>
      <family val="3"/>
    </font>
    <font>
      <sz val="9"/>
      <color indexed="10"/>
      <name val="MSP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MSPゴシック"/>
      <family val="3"/>
    </font>
    <font>
      <b/>
      <sz val="24"/>
      <color indexed="8"/>
      <name val="MSPゴシック"/>
      <family val="3"/>
    </font>
    <font>
      <sz val="14"/>
      <color indexed="8"/>
      <name val="MSPゴシック"/>
      <family val="3"/>
    </font>
    <font>
      <sz val="6"/>
      <name val="MSPゴシック"/>
      <family val="3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8" fillId="0" borderId="3" applyNumberFormat="0" applyFill="0" applyAlignment="0" applyProtection="0"/>
    <xf numFmtId="0" fontId="11" fillId="17" borderId="0" applyNumberFormat="0" applyBorder="0" applyAlignment="0" applyProtection="0"/>
    <xf numFmtId="0" fontId="16" fillId="9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9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12" fillId="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22" fillId="18" borderId="11" xfId="0" applyNumberFormat="1" applyFont="1" applyFill="1" applyBorder="1" applyAlignment="1">
      <alignment vertical="center" shrinkToFit="1"/>
    </xf>
    <xf numFmtId="176" fontId="22" fillId="0" borderId="11" xfId="0" applyNumberFormat="1" applyFont="1" applyBorder="1" applyAlignment="1">
      <alignment vertical="center" shrinkToFit="1"/>
    </xf>
    <xf numFmtId="177" fontId="22" fillId="0" borderId="11" xfId="0" applyNumberFormat="1" applyFont="1" applyBorder="1" applyAlignment="1">
      <alignment horizontal="right" vertical="center" shrinkToFit="1"/>
    </xf>
    <xf numFmtId="2" fontId="0" fillId="0" borderId="0" xfId="0" applyNumberFormat="1" applyAlignment="1">
      <alignment vertical="center"/>
    </xf>
    <xf numFmtId="0" fontId="22" fillId="0" borderId="12" xfId="0" applyFont="1" applyBorder="1" applyAlignment="1">
      <alignment horizontal="center" vertical="center"/>
    </xf>
    <xf numFmtId="176" fontId="22" fillId="0" borderId="13" xfId="0" applyNumberFormat="1" applyFont="1" applyBorder="1" applyAlignment="1">
      <alignment vertical="center" shrinkToFit="1"/>
    </xf>
    <xf numFmtId="177" fontId="22" fillId="0" borderId="13" xfId="0" applyNumberFormat="1" applyFont="1" applyBorder="1" applyAlignment="1">
      <alignment horizontal="right" vertical="center" shrinkToFit="1"/>
    </xf>
    <xf numFmtId="0" fontId="20" fillId="0" borderId="0" xfId="0" applyFont="1" applyAlignment="1">
      <alignment horizontal="right" vertical="center"/>
    </xf>
    <xf numFmtId="176" fontId="22" fillId="0" borderId="11" xfId="0" applyNumberFormat="1" applyFont="1" applyFill="1" applyBorder="1" applyAlignment="1">
      <alignment vertical="center"/>
    </xf>
    <xf numFmtId="176" fontId="22" fillId="0" borderId="11" xfId="0" applyNumberFormat="1" applyFont="1" applyBorder="1" applyAlignment="1">
      <alignment vertical="center"/>
    </xf>
    <xf numFmtId="176" fontId="22" fillId="19" borderId="11" xfId="0" applyNumberFormat="1" applyFont="1" applyFill="1" applyBorder="1" applyAlignment="1">
      <alignment vertical="center"/>
    </xf>
    <xf numFmtId="177" fontId="22" fillId="0" borderId="11" xfId="0" applyNumberFormat="1" applyFont="1" applyBorder="1" applyAlignment="1">
      <alignment horizontal="right" vertical="center"/>
    </xf>
    <xf numFmtId="176" fontId="22" fillId="0" borderId="13" xfId="0" applyNumberFormat="1" applyFont="1" applyBorder="1" applyAlignment="1">
      <alignment vertical="center"/>
    </xf>
    <xf numFmtId="177" fontId="22" fillId="0" borderId="13" xfId="0" applyNumberFormat="1" applyFont="1" applyBorder="1" applyAlignment="1">
      <alignment horizontal="right" vertical="center"/>
    </xf>
    <xf numFmtId="176" fontId="22" fillId="20" borderId="11" xfId="0" applyNumberFormat="1" applyFont="1" applyFill="1" applyBorder="1" applyAlignment="1">
      <alignment vertical="center"/>
    </xf>
    <xf numFmtId="176" fontId="22" fillId="4" borderId="11" xfId="0" applyNumberFormat="1" applyFont="1" applyFill="1" applyBorder="1" applyAlignment="1">
      <alignment vertical="center"/>
    </xf>
    <xf numFmtId="176" fontId="22" fillId="21" borderId="11" xfId="0" applyNumberFormat="1" applyFont="1" applyFill="1" applyBorder="1" applyAlignment="1">
      <alignment vertical="center"/>
    </xf>
    <xf numFmtId="176" fontId="22" fillId="22" borderId="11" xfId="0" applyNumberFormat="1" applyFont="1" applyFill="1" applyBorder="1" applyAlignment="1">
      <alignment vertical="center"/>
    </xf>
    <xf numFmtId="176" fontId="22" fillId="17" borderId="11" xfId="0" applyNumberFormat="1" applyFont="1" applyFill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177" fontId="22" fillId="0" borderId="14" xfId="0" applyNumberFormat="1" applyFont="1" applyBorder="1" applyAlignment="1">
      <alignment horizontal="right" vertical="center" shrinkToFit="1"/>
    </xf>
    <xf numFmtId="177" fontId="22" fillId="0" borderId="15" xfId="0" applyNumberFormat="1" applyFont="1" applyBorder="1" applyAlignment="1">
      <alignment horizontal="right" vertical="center" shrinkToFit="1"/>
    </xf>
    <xf numFmtId="176" fontId="0" fillId="0" borderId="0" xfId="0" applyNumberFormat="1" applyAlignment="1">
      <alignment vertical="center"/>
    </xf>
    <xf numFmtId="177" fontId="22" fillId="0" borderId="14" xfId="0" applyNumberFormat="1" applyFont="1" applyBorder="1" applyAlignment="1">
      <alignment horizontal="right" vertical="center"/>
    </xf>
    <xf numFmtId="177" fontId="22" fillId="0" borderId="15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32" fontId="20" fillId="0" borderId="22" xfId="0" applyNumberFormat="1" applyFont="1" applyBorder="1" applyAlignment="1">
      <alignment horizontal="center" vertical="center" shrinkToFit="1"/>
    </xf>
    <xf numFmtId="32" fontId="20" fillId="0" borderId="23" xfId="0" applyNumberFormat="1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/>
    </xf>
    <xf numFmtId="32" fontId="20" fillId="0" borderId="22" xfId="0" applyNumberFormat="1" applyFont="1" applyBorder="1" applyAlignment="1">
      <alignment horizontal="center" vertical="center"/>
    </xf>
    <xf numFmtId="32" fontId="20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view="pageBreakPreview" zoomScaleNormal="85" zoomScaleSheetLayoutView="100" zoomScalePageLayoutView="0" workbookViewId="0" topLeftCell="B1">
      <selection activeCell="Q7" sqref="P7:Q8"/>
    </sheetView>
  </sheetViews>
  <sheetFormatPr defaultColWidth="9.00390625" defaultRowHeight="12"/>
  <cols>
    <col min="1" max="1" width="14.875" style="0" customWidth="1"/>
    <col min="2" max="3" width="15.875" style="0" customWidth="1"/>
    <col min="4" max="4" width="18.875" style="0" customWidth="1"/>
    <col min="5" max="6" width="15.875" style="0" customWidth="1"/>
    <col min="7" max="7" width="16.875" style="0" customWidth="1"/>
    <col min="8" max="10" width="15.875" style="0" customWidth="1"/>
  </cols>
  <sheetData>
    <row r="1" ht="30" customHeight="1" thickBot="1">
      <c r="A1" s="1" t="s">
        <v>24</v>
      </c>
    </row>
    <row r="2" spans="1:18" ht="30" customHeight="1" thickBot="1">
      <c r="A2" s="2" t="s">
        <v>25</v>
      </c>
      <c r="I2" s="39" t="s">
        <v>0</v>
      </c>
      <c r="J2" s="40"/>
      <c r="R2" t="s">
        <v>1</v>
      </c>
    </row>
    <row r="3" spans="1:10" ht="42.7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ht="18.75" customHeight="1"/>
    <row r="5" spans="1:10" ht="42.75" customHeight="1">
      <c r="A5" s="32" t="s">
        <v>2</v>
      </c>
      <c r="B5" s="34" t="s">
        <v>4</v>
      </c>
      <c r="C5" s="35"/>
      <c r="D5" s="35"/>
      <c r="E5" s="34" t="s">
        <v>6</v>
      </c>
      <c r="F5" s="35"/>
      <c r="G5" s="35"/>
      <c r="H5" s="36" t="s">
        <v>7</v>
      </c>
      <c r="I5" s="37"/>
      <c r="J5" s="38"/>
    </row>
    <row r="6" spans="1:22" ht="42.75" customHeight="1">
      <c r="A6" s="3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25" t="s">
        <v>10</v>
      </c>
      <c r="R6" t="s">
        <v>12</v>
      </c>
      <c r="S6" t="s">
        <v>13</v>
      </c>
      <c r="T6" s="5" t="s">
        <v>14</v>
      </c>
      <c r="U6" s="5" t="s">
        <v>15</v>
      </c>
      <c r="V6" s="5" t="s">
        <v>16</v>
      </c>
    </row>
    <row r="7" spans="1:22" ht="42.75" customHeight="1">
      <c r="A7" s="3" t="s">
        <v>17</v>
      </c>
      <c r="B7" s="6">
        <v>288938</v>
      </c>
      <c r="C7" s="6">
        <v>320084</v>
      </c>
      <c r="D7" s="7">
        <f>SUM(B7:C7)</f>
        <v>609022</v>
      </c>
      <c r="E7" s="6">
        <v>12659</v>
      </c>
      <c r="F7" s="6">
        <v>9682</v>
      </c>
      <c r="G7" s="7">
        <f>SUM(E7:F7)</f>
        <v>22341</v>
      </c>
      <c r="H7" s="8">
        <f aca="true" t="shared" si="0" ref="H7:J9">(E7/B7)*100</f>
        <v>4.3812167316171635</v>
      </c>
      <c r="I7" s="8">
        <f t="shared" si="0"/>
        <v>3.02483098186726</v>
      </c>
      <c r="J7" s="26">
        <f t="shared" si="0"/>
        <v>3.6683403883603547</v>
      </c>
      <c r="R7">
        <f>D7-B7-C7</f>
        <v>0</v>
      </c>
      <c r="S7">
        <f>G7-E7-F7</f>
        <v>0</v>
      </c>
      <c r="T7" s="9">
        <f aca="true" t="shared" si="1" ref="T7:V8">ROUND(E7/B7*100,2)-H7</f>
        <v>-0.0012167316171636244</v>
      </c>
      <c r="U7" s="9">
        <f t="shared" si="1"/>
        <v>-0.0048309818672600535</v>
      </c>
      <c r="V7" s="9">
        <f t="shared" si="1"/>
        <v>0.001659611639645231</v>
      </c>
    </row>
    <row r="8" spans="1:22" ht="42.75" customHeight="1">
      <c r="A8" s="3" t="s">
        <v>18</v>
      </c>
      <c r="B8" s="6">
        <v>272503</v>
      </c>
      <c r="C8" s="6">
        <v>310794</v>
      </c>
      <c r="D8" s="7">
        <f>SUM(B8:C8)</f>
        <v>583297</v>
      </c>
      <c r="E8" s="6">
        <v>16623</v>
      </c>
      <c r="F8" s="6">
        <v>14540</v>
      </c>
      <c r="G8" s="7">
        <f>SUM(E8:F8)</f>
        <v>31163</v>
      </c>
      <c r="H8" s="8">
        <f t="shared" si="0"/>
        <v>6.1001163289945435</v>
      </c>
      <c r="I8" s="8">
        <f t="shared" si="0"/>
        <v>4.678339993693572</v>
      </c>
      <c r="J8" s="26">
        <f t="shared" si="0"/>
        <v>5.342561336677542</v>
      </c>
      <c r="R8">
        <f>D8-B8-C8</f>
        <v>0</v>
      </c>
      <c r="S8">
        <f>G8-E8-F8</f>
        <v>0</v>
      </c>
      <c r="T8" s="9">
        <f t="shared" si="1"/>
        <v>-0.00011632899454383505</v>
      </c>
      <c r="U8" s="9">
        <f t="shared" si="1"/>
        <v>0.0016600063064275972</v>
      </c>
      <c r="V8" s="9">
        <f t="shared" si="1"/>
        <v>-0.002561336677541881</v>
      </c>
    </row>
    <row r="9" spans="1:23" ht="42.75" customHeight="1">
      <c r="A9" s="10" t="s">
        <v>19</v>
      </c>
      <c r="B9" s="11">
        <f>SUM(B7:B8)</f>
        <v>561441</v>
      </c>
      <c r="C9" s="11">
        <f>SUM(C7:C8)</f>
        <v>630878</v>
      </c>
      <c r="D9" s="11">
        <f>SUM(B9:C9)</f>
        <v>1192319</v>
      </c>
      <c r="E9" s="11">
        <f>SUM(E7:E8)</f>
        <v>29282</v>
      </c>
      <c r="F9" s="11">
        <f>SUM(F7:F8)</f>
        <v>24222</v>
      </c>
      <c r="G9" s="11">
        <f>SUM(E9:F9)</f>
        <v>53504</v>
      </c>
      <c r="H9" s="12">
        <f t="shared" si="0"/>
        <v>5.21550795185959</v>
      </c>
      <c r="I9" s="12">
        <f t="shared" si="0"/>
        <v>3.8394111064262817</v>
      </c>
      <c r="J9" s="27">
        <f t="shared" si="0"/>
        <v>4.487389700239617</v>
      </c>
      <c r="R9" s="28">
        <f aca="true" t="shared" si="2" ref="R9:W9">B9-SUM(B7:B8)</f>
        <v>0</v>
      </c>
      <c r="S9" s="28">
        <f t="shared" si="2"/>
        <v>0</v>
      </c>
      <c r="T9" s="28">
        <f t="shared" si="2"/>
        <v>0</v>
      </c>
      <c r="U9" s="28">
        <f t="shared" si="2"/>
        <v>0</v>
      </c>
      <c r="V9" s="28">
        <f t="shared" si="2"/>
        <v>0</v>
      </c>
      <c r="W9" s="28">
        <f t="shared" si="2"/>
        <v>0</v>
      </c>
    </row>
    <row r="10" ht="42.75" customHeight="1"/>
    <row r="11" ht="42.75" customHeight="1">
      <c r="J11" s="13" t="s">
        <v>20</v>
      </c>
    </row>
    <row r="12" ht="42.75" customHeight="1"/>
    <row r="13" ht="42.75" customHeight="1"/>
  </sheetData>
  <sheetProtection/>
  <mergeCells count="6">
    <mergeCell ref="A3:J3"/>
    <mergeCell ref="A5:A6"/>
    <mergeCell ref="B5:D5"/>
    <mergeCell ref="E5:G5"/>
    <mergeCell ref="H5:J5"/>
    <mergeCell ref="I2:J2"/>
  </mergeCells>
  <conditionalFormatting sqref="B7:C8">
    <cfRule type="cellIs" priority="1" dxfId="0" operator="greaterThanOrEqual" stopIfTrue="1">
      <formula>1</formula>
    </cfRule>
  </conditionalFormatting>
  <conditionalFormatting sqref="E7:F8">
    <cfRule type="cellIs" priority="2" dxfId="0" operator="greater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"/>
  <sheetViews>
    <sheetView view="pageBreakPreview" zoomScaleNormal="85" zoomScaleSheetLayoutView="100" zoomScalePageLayoutView="0" workbookViewId="0" topLeftCell="A1">
      <selection activeCell="F9" sqref="F9"/>
    </sheetView>
  </sheetViews>
  <sheetFormatPr defaultColWidth="9.00390625" defaultRowHeight="12"/>
  <cols>
    <col min="1" max="1" width="14.875" style="0" customWidth="1"/>
    <col min="2" max="3" width="15.875" style="0" customWidth="1"/>
    <col min="4" max="4" width="18.875" style="0" customWidth="1"/>
    <col min="5" max="6" width="15.875" style="0" customWidth="1"/>
    <col min="7" max="7" width="16.875" style="0" customWidth="1"/>
    <col min="8" max="10" width="15.875" style="0" customWidth="1"/>
    <col min="11" max="11" width="3.125" style="0" customWidth="1"/>
  </cols>
  <sheetData>
    <row r="1" ht="30" customHeight="1" thickBot="1">
      <c r="A1" s="1" t="s">
        <v>24</v>
      </c>
    </row>
    <row r="2" spans="1:18" ht="30" customHeight="1" thickBot="1">
      <c r="A2" s="2" t="s">
        <v>25</v>
      </c>
      <c r="I2" s="42" t="s">
        <v>22</v>
      </c>
      <c r="J2" s="43"/>
      <c r="R2" t="s">
        <v>1</v>
      </c>
    </row>
    <row r="3" spans="1:10" ht="42.7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ht="18.75" customHeight="1"/>
    <row r="5" spans="1:10" ht="42.75" customHeight="1">
      <c r="A5" s="32" t="s">
        <v>2</v>
      </c>
      <c r="B5" s="34" t="s">
        <v>4</v>
      </c>
      <c r="C5" s="35"/>
      <c r="D5" s="35"/>
      <c r="E5" s="34" t="s">
        <v>6</v>
      </c>
      <c r="F5" s="35"/>
      <c r="G5" s="35"/>
      <c r="H5" s="34" t="s">
        <v>7</v>
      </c>
      <c r="I5" s="35"/>
      <c r="J5" s="41"/>
    </row>
    <row r="6" spans="1:22" ht="42.75" customHeight="1">
      <c r="A6" s="3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25" t="s">
        <v>10</v>
      </c>
      <c r="R6" t="s">
        <v>12</v>
      </c>
      <c r="S6" t="s">
        <v>13</v>
      </c>
      <c r="T6" s="5" t="s">
        <v>14</v>
      </c>
      <c r="U6" s="5" t="s">
        <v>15</v>
      </c>
      <c r="V6" s="5" t="s">
        <v>16</v>
      </c>
    </row>
    <row r="7" spans="1:22" ht="42.75" customHeight="1">
      <c r="A7" s="3" t="s">
        <v>17</v>
      </c>
      <c r="B7" s="14">
        <f>'投票中間(10時時点)'!B7</f>
        <v>288938</v>
      </c>
      <c r="C7" s="14">
        <f>'投票中間(10時時点)'!C7</f>
        <v>320084</v>
      </c>
      <c r="D7" s="15">
        <f>SUM(B7:C7)</f>
        <v>609022</v>
      </c>
      <c r="E7" s="16">
        <v>18450</v>
      </c>
      <c r="F7" s="16">
        <v>15342</v>
      </c>
      <c r="G7" s="15">
        <f>SUM(E7:F7)</f>
        <v>33792</v>
      </c>
      <c r="H7" s="17">
        <f aca="true" t="shared" si="0" ref="H7:J9">(E7/B7)*100</f>
        <v>6.38545293453959</v>
      </c>
      <c r="I7" s="17">
        <f t="shared" si="0"/>
        <v>4.793116806838205</v>
      </c>
      <c r="J7" s="29">
        <f t="shared" si="0"/>
        <v>5.548568032025115</v>
      </c>
      <c r="R7" s="28">
        <f>D7-B7-C7</f>
        <v>0</v>
      </c>
      <c r="S7">
        <f>G7-E7-F7</f>
        <v>0</v>
      </c>
      <c r="T7" s="9">
        <f aca="true" t="shared" si="1" ref="T7:V8">ROUND(E7/B7*100,2)-H7</f>
        <v>0.00454706546041006</v>
      </c>
      <c r="U7" s="9">
        <f t="shared" si="1"/>
        <v>-0.003116806838204589</v>
      </c>
      <c r="V7" s="9">
        <f t="shared" si="1"/>
        <v>0.0014319679748844294</v>
      </c>
    </row>
    <row r="8" spans="1:22" ht="42.75" customHeight="1">
      <c r="A8" s="3" t="s">
        <v>18</v>
      </c>
      <c r="B8" s="14">
        <f>'投票中間(10時時点)'!B8</f>
        <v>272503</v>
      </c>
      <c r="C8" s="14">
        <f>'投票中間(10時時点)'!C8</f>
        <v>310794</v>
      </c>
      <c r="D8" s="15">
        <f>SUM(B8:C8)</f>
        <v>583297</v>
      </c>
      <c r="E8" s="16">
        <v>21516</v>
      </c>
      <c r="F8" s="16">
        <v>21302</v>
      </c>
      <c r="G8" s="15">
        <f>SUM(E8:F8)</f>
        <v>42818</v>
      </c>
      <c r="H8" s="17">
        <f t="shared" si="0"/>
        <v>7.895692891454406</v>
      </c>
      <c r="I8" s="17">
        <f t="shared" si="0"/>
        <v>6.854057671641023</v>
      </c>
      <c r="J8" s="29">
        <f t="shared" si="0"/>
        <v>7.340685791286429</v>
      </c>
      <c r="R8" s="28">
        <f>D8-B8-C8</f>
        <v>0</v>
      </c>
      <c r="S8">
        <f>G8-E8-F8</f>
        <v>0</v>
      </c>
      <c r="T8" s="9">
        <f t="shared" si="1"/>
        <v>0.0043071085455945735</v>
      </c>
      <c r="U8" s="9">
        <f t="shared" si="1"/>
        <v>-0.004057671641023219</v>
      </c>
      <c r="V8" s="9">
        <f t="shared" si="1"/>
        <v>-0.0006857912864290938</v>
      </c>
    </row>
    <row r="9" spans="1:23" ht="42.75" customHeight="1">
      <c r="A9" s="10" t="s">
        <v>19</v>
      </c>
      <c r="B9" s="18">
        <f>SUM(B7:B8)</f>
        <v>561441</v>
      </c>
      <c r="C9" s="18">
        <f>SUM(C7:C8)</f>
        <v>630878</v>
      </c>
      <c r="D9" s="18">
        <f>SUM(B9:C9)</f>
        <v>1192319</v>
      </c>
      <c r="E9" s="18">
        <f>SUM(E7:E8)</f>
        <v>39966</v>
      </c>
      <c r="F9" s="18">
        <f>SUM(F7:F8)</f>
        <v>36644</v>
      </c>
      <c r="G9" s="18">
        <f>SUM(E9:F9)</f>
        <v>76610</v>
      </c>
      <c r="H9" s="19">
        <f t="shared" si="0"/>
        <v>7.118468369784179</v>
      </c>
      <c r="I9" s="19">
        <f t="shared" si="0"/>
        <v>5.808413037068974</v>
      </c>
      <c r="J9" s="30">
        <f t="shared" si="0"/>
        <v>6.425293902051381</v>
      </c>
      <c r="R9" s="28">
        <f aca="true" t="shared" si="2" ref="R9:W9">B9-SUM(B7:B8)</f>
        <v>0</v>
      </c>
      <c r="S9" s="28">
        <f t="shared" si="2"/>
        <v>0</v>
      </c>
      <c r="T9" s="28">
        <f t="shared" si="2"/>
        <v>0</v>
      </c>
      <c r="U9" s="28">
        <f t="shared" si="2"/>
        <v>0</v>
      </c>
      <c r="V9" s="28">
        <f t="shared" si="2"/>
        <v>0</v>
      </c>
      <c r="W9" s="28">
        <f t="shared" si="2"/>
        <v>0</v>
      </c>
    </row>
    <row r="10" ht="42.75" customHeight="1"/>
    <row r="11" ht="42.75" customHeight="1">
      <c r="J11" s="13" t="s">
        <v>20</v>
      </c>
    </row>
    <row r="12" ht="42.75" customHeight="1"/>
    <row r="13" ht="42.75" customHeight="1"/>
  </sheetData>
  <sheetProtection/>
  <mergeCells count="6">
    <mergeCell ref="A3:J3"/>
    <mergeCell ref="A5:A6"/>
    <mergeCell ref="B5:D5"/>
    <mergeCell ref="E5:G5"/>
    <mergeCell ref="H5:J5"/>
    <mergeCell ref="I2:J2"/>
  </mergeCells>
  <conditionalFormatting sqref="E7:F8">
    <cfRule type="cellIs" priority="1" dxfId="0" operator="greater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"/>
  <sheetViews>
    <sheetView view="pageBreakPreview" zoomScaleNormal="85" zoomScaleSheetLayoutView="100" zoomScalePageLayoutView="0" workbookViewId="0" topLeftCell="B2">
      <selection activeCell="V13" sqref="V13"/>
    </sheetView>
  </sheetViews>
  <sheetFormatPr defaultColWidth="9.00390625" defaultRowHeight="12"/>
  <cols>
    <col min="1" max="1" width="14.875" style="0" customWidth="1"/>
    <col min="2" max="3" width="15.875" style="0" customWidth="1"/>
    <col min="4" max="4" width="18.875" style="0" customWidth="1"/>
    <col min="5" max="6" width="15.875" style="0" customWidth="1"/>
    <col min="7" max="7" width="16.875" style="0" customWidth="1"/>
    <col min="8" max="10" width="15.875" style="0" customWidth="1"/>
    <col min="11" max="11" width="4.00390625" style="0" customWidth="1"/>
  </cols>
  <sheetData>
    <row r="1" ht="30" customHeight="1" thickBot="1">
      <c r="A1" s="1" t="s">
        <v>24</v>
      </c>
    </row>
    <row r="2" spans="1:18" ht="30" customHeight="1" thickBot="1">
      <c r="A2" s="2" t="s">
        <v>25</v>
      </c>
      <c r="I2" s="42" t="s">
        <v>21</v>
      </c>
      <c r="J2" s="43"/>
      <c r="R2" t="s">
        <v>1</v>
      </c>
    </row>
    <row r="3" spans="1:10" ht="42.7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ht="18.75" customHeight="1"/>
    <row r="5" spans="1:10" ht="42.75" customHeight="1">
      <c r="A5" s="32" t="s">
        <v>2</v>
      </c>
      <c r="B5" s="34" t="s">
        <v>4</v>
      </c>
      <c r="C5" s="35"/>
      <c r="D5" s="35"/>
      <c r="E5" s="34" t="s">
        <v>6</v>
      </c>
      <c r="F5" s="35"/>
      <c r="G5" s="35"/>
      <c r="H5" s="34" t="s">
        <v>7</v>
      </c>
      <c r="I5" s="35"/>
      <c r="J5" s="41"/>
    </row>
    <row r="6" spans="1:22" ht="42.75" customHeight="1">
      <c r="A6" s="3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25" t="s">
        <v>10</v>
      </c>
      <c r="R6" t="s">
        <v>12</v>
      </c>
      <c r="S6" t="s">
        <v>13</v>
      </c>
      <c r="T6" s="5" t="s">
        <v>14</v>
      </c>
      <c r="U6" s="5" t="s">
        <v>15</v>
      </c>
      <c r="V6" s="5" t="s">
        <v>16</v>
      </c>
    </row>
    <row r="7" spans="1:22" ht="42.75" customHeight="1">
      <c r="A7" s="3" t="s">
        <v>17</v>
      </c>
      <c r="B7" s="14">
        <f>'投票中間(10時時点)'!B7</f>
        <v>288938</v>
      </c>
      <c r="C7" s="14">
        <f>'投票中間(10時時点)'!C7</f>
        <v>320084</v>
      </c>
      <c r="D7" s="15">
        <f>SUM(B7:C7)</f>
        <v>609022</v>
      </c>
      <c r="E7" s="20">
        <v>28854</v>
      </c>
      <c r="F7" s="20">
        <v>25605</v>
      </c>
      <c r="G7" s="15">
        <f>SUM(E7:F7)</f>
        <v>54459</v>
      </c>
      <c r="H7" s="17">
        <f aca="true" t="shared" si="0" ref="H7:J9">(E7/B7)*100</f>
        <v>9.986225418601915</v>
      </c>
      <c r="I7" s="17">
        <f t="shared" si="0"/>
        <v>7.9994626410567236</v>
      </c>
      <c r="J7" s="29">
        <f t="shared" si="0"/>
        <v>8.942041502605818</v>
      </c>
      <c r="R7">
        <f>D7-B7-C7</f>
        <v>0</v>
      </c>
      <c r="S7">
        <f>G7-E7-F7</f>
        <v>0</v>
      </c>
      <c r="T7" s="9">
        <f aca="true" t="shared" si="1" ref="T7:V9">ROUND(E7/B7*100,2)-H7</f>
        <v>0.003774581398085175</v>
      </c>
      <c r="U7" s="9">
        <f t="shared" si="1"/>
        <v>0.0005373589432764447</v>
      </c>
      <c r="V7" s="9">
        <f t="shared" si="1"/>
        <v>-0.0020415026058184793</v>
      </c>
    </row>
    <row r="8" spans="1:22" ht="42.75" customHeight="1">
      <c r="A8" s="3" t="s">
        <v>18</v>
      </c>
      <c r="B8" s="14">
        <f>'投票中間(10時時点)'!B8</f>
        <v>272503</v>
      </c>
      <c r="C8" s="14">
        <f>'投票中間(10時時点)'!C8</f>
        <v>310794</v>
      </c>
      <c r="D8" s="15">
        <f>SUM(B8:C8)</f>
        <v>583297</v>
      </c>
      <c r="E8" s="20">
        <v>39101</v>
      </c>
      <c r="F8" s="20">
        <v>38805</v>
      </c>
      <c r="G8" s="15">
        <f>SUM(E8:F8)</f>
        <v>77906</v>
      </c>
      <c r="H8" s="17">
        <f t="shared" si="0"/>
        <v>14.348832856885979</v>
      </c>
      <c r="I8" s="17">
        <f t="shared" si="0"/>
        <v>12.485762273402962</v>
      </c>
      <c r="J8" s="29">
        <f t="shared" si="0"/>
        <v>13.356146182819387</v>
      </c>
      <c r="R8">
        <f>D8-B8-C8</f>
        <v>0</v>
      </c>
      <c r="S8">
        <f>G8-E8-F8</f>
        <v>0</v>
      </c>
      <c r="T8" s="9">
        <f t="shared" si="1"/>
        <v>0.0011671431140207744</v>
      </c>
      <c r="U8" s="9">
        <f t="shared" si="1"/>
        <v>0.00423772659703836</v>
      </c>
      <c r="V8" s="9">
        <f t="shared" si="1"/>
        <v>0.0038538171806123955</v>
      </c>
    </row>
    <row r="9" spans="1:22" ht="42.75" customHeight="1" thickBot="1">
      <c r="A9" s="10" t="s">
        <v>19</v>
      </c>
      <c r="B9" s="18">
        <f>SUM(B7:B8)</f>
        <v>561441</v>
      </c>
      <c r="C9" s="18">
        <f>SUM(C7:C8)</f>
        <v>630878</v>
      </c>
      <c r="D9" s="18">
        <f>SUM(B9:C9)</f>
        <v>1192319</v>
      </c>
      <c r="E9" s="18">
        <f>SUM(E7:E8)</f>
        <v>67955</v>
      </c>
      <c r="F9" s="18">
        <f>SUM(F7:F8)</f>
        <v>64410</v>
      </c>
      <c r="G9" s="18">
        <f>SUM(E9:F9)</f>
        <v>132365</v>
      </c>
      <c r="H9" s="19">
        <f t="shared" si="0"/>
        <v>12.103676076382024</v>
      </c>
      <c r="I9" s="19">
        <f t="shared" si="0"/>
        <v>10.209580933239074</v>
      </c>
      <c r="J9" s="30">
        <f t="shared" si="0"/>
        <v>11.101475360201423</v>
      </c>
      <c r="R9" s="28">
        <f>D9-B9-C9</f>
        <v>0</v>
      </c>
      <c r="S9" s="28">
        <f>G9-E9-F9</f>
        <v>0</v>
      </c>
      <c r="T9" s="9">
        <f t="shared" si="1"/>
        <v>-0.0036760763820247178</v>
      </c>
      <c r="U9" s="9">
        <f t="shared" si="1"/>
        <v>0.00041906676092651196</v>
      </c>
      <c r="V9" s="9">
        <f t="shared" si="1"/>
        <v>-0.0014753602014234701</v>
      </c>
    </row>
    <row r="10" spans="18:23" ht="42.75" customHeight="1">
      <c r="R10" s="28">
        <f aca="true" t="shared" si="2" ref="R10:W10">B9-SUM(B7:B8)</f>
        <v>0</v>
      </c>
      <c r="S10" s="28">
        <f t="shared" si="2"/>
        <v>0</v>
      </c>
      <c r="T10" s="28">
        <f t="shared" si="2"/>
        <v>0</v>
      </c>
      <c r="U10" s="28">
        <f t="shared" si="2"/>
        <v>0</v>
      </c>
      <c r="V10" s="28">
        <f t="shared" si="2"/>
        <v>0</v>
      </c>
      <c r="W10" s="28">
        <f t="shared" si="2"/>
        <v>0</v>
      </c>
    </row>
    <row r="11" ht="42.75" customHeight="1">
      <c r="J11" s="13" t="s">
        <v>20</v>
      </c>
    </row>
    <row r="12" ht="42.75" customHeight="1"/>
    <row r="13" ht="42.75" customHeight="1"/>
  </sheetData>
  <sheetProtection/>
  <mergeCells count="6">
    <mergeCell ref="A3:J3"/>
    <mergeCell ref="A5:A6"/>
    <mergeCell ref="B5:D5"/>
    <mergeCell ref="E5:G5"/>
    <mergeCell ref="H5:J5"/>
    <mergeCell ref="I2:J2"/>
  </mergeCells>
  <conditionalFormatting sqref="E7:F8">
    <cfRule type="cellIs" priority="1" dxfId="0" operator="greater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"/>
  <sheetViews>
    <sheetView view="pageBreakPreview" zoomScale="85" zoomScaleNormal="70" zoomScaleSheetLayoutView="85" zoomScalePageLayoutView="0" workbookViewId="0" topLeftCell="A1">
      <selection activeCell="M7" sqref="M7"/>
    </sheetView>
  </sheetViews>
  <sheetFormatPr defaultColWidth="9.00390625" defaultRowHeight="12"/>
  <cols>
    <col min="1" max="1" width="14.875" style="0" customWidth="1"/>
    <col min="2" max="3" width="15.875" style="0" customWidth="1"/>
    <col min="4" max="4" width="18.875" style="0" customWidth="1"/>
    <col min="5" max="6" width="15.875" style="0" customWidth="1"/>
    <col min="7" max="7" width="16.875" style="0" customWidth="1"/>
    <col min="8" max="10" width="15.875" style="0" customWidth="1"/>
    <col min="11" max="11" width="3.875" style="0" customWidth="1"/>
  </cols>
  <sheetData>
    <row r="1" ht="30" customHeight="1" thickBot="1">
      <c r="A1" s="1" t="s">
        <v>24</v>
      </c>
    </row>
    <row r="2" spans="1:18" ht="30" customHeight="1" thickBot="1">
      <c r="A2" s="2" t="s">
        <v>25</v>
      </c>
      <c r="I2" s="42" t="s">
        <v>5</v>
      </c>
      <c r="J2" s="43"/>
      <c r="R2" t="s">
        <v>1</v>
      </c>
    </row>
    <row r="3" spans="1:10" ht="42.7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ht="18.75" customHeight="1" thickBot="1"/>
    <row r="5" spans="1:10" ht="42.75" customHeight="1">
      <c r="A5" s="32" t="s">
        <v>2</v>
      </c>
      <c r="B5" s="34" t="s">
        <v>4</v>
      </c>
      <c r="C5" s="35"/>
      <c r="D5" s="35"/>
      <c r="E5" s="34" t="s">
        <v>6</v>
      </c>
      <c r="F5" s="35"/>
      <c r="G5" s="35"/>
      <c r="H5" s="34" t="s">
        <v>7</v>
      </c>
      <c r="I5" s="35"/>
      <c r="J5" s="41"/>
    </row>
    <row r="6" spans="1:22" ht="42.75" customHeight="1">
      <c r="A6" s="3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25" t="s">
        <v>10</v>
      </c>
      <c r="R6" t="s">
        <v>12</v>
      </c>
      <c r="S6" t="s">
        <v>13</v>
      </c>
      <c r="T6" s="5" t="s">
        <v>14</v>
      </c>
      <c r="U6" s="5" t="s">
        <v>15</v>
      </c>
      <c r="V6" s="5" t="s">
        <v>16</v>
      </c>
    </row>
    <row r="7" spans="1:22" ht="42.75" customHeight="1">
      <c r="A7" s="3" t="s">
        <v>17</v>
      </c>
      <c r="B7" s="21">
        <f>'投票中間(10時時点)'!B7</f>
        <v>288938</v>
      </c>
      <c r="C7" s="21">
        <f>'投票中間(10時時点)'!C7</f>
        <v>320084</v>
      </c>
      <c r="D7" s="15">
        <f>SUM(B7:C7)</f>
        <v>609022</v>
      </c>
      <c r="E7" s="22">
        <v>34658</v>
      </c>
      <c r="F7" s="22">
        <v>31538</v>
      </c>
      <c r="G7" s="15">
        <f>SUM(E7:F7)</f>
        <v>66196</v>
      </c>
      <c r="H7" s="17">
        <f aca="true" t="shared" si="0" ref="H7:J9">(E7/B7)*100</f>
        <v>11.99496085665437</v>
      </c>
      <c r="I7" s="17">
        <f t="shared" si="0"/>
        <v>9.85303857737344</v>
      </c>
      <c r="J7" s="29">
        <f t="shared" si="0"/>
        <v>10.869229682999958</v>
      </c>
      <c r="R7">
        <f>D7-B7-C7</f>
        <v>0</v>
      </c>
      <c r="S7">
        <f>G7-E7-F7</f>
        <v>0</v>
      </c>
      <c r="T7" s="9">
        <f aca="true" t="shared" si="1" ref="T7:V8">ROUND(E7/B7*100,2)-H7</f>
        <v>-0.0049608566543692945</v>
      </c>
      <c r="U7" s="9">
        <f t="shared" si="1"/>
        <v>-0.0030385773734398214</v>
      </c>
      <c r="V7" s="9">
        <f t="shared" si="1"/>
        <v>0.0007703170000414872</v>
      </c>
    </row>
    <row r="8" spans="1:22" ht="42.75" customHeight="1">
      <c r="A8" s="3" t="s">
        <v>18</v>
      </c>
      <c r="B8" s="21">
        <f>'投票中間(10時時点)'!B8</f>
        <v>272503</v>
      </c>
      <c r="C8" s="21">
        <f>'投票中間(10時時点)'!C8</f>
        <v>310794</v>
      </c>
      <c r="D8" s="15">
        <f>SUM(B8:C8)</f>
        <v>583297</v>
      </c>
      <c r="E8" s="22">
        <v>46412</v>
      </c>
      <c r="F8" s="22">
        <v>47198</v>
      </c>
      <c r="G8" s="15">
        <f>SUM(E8:F8)</f>
        <v>93610</v>
      </c>
      <c r="H8" s="17">
        <f t="shared" si="0"/>
        <v>17.03173910012</v>
      </c>
      <c r="I8" s="17">
        <f t="shared" si="0"/>
        <v>15.186264857107922</v>
      </c>
      <c r="J8" s="29">
        <f t="shared" si="0"/>
        <v>16.048428159239634</v>
      </c>
      <c r="R8">
        <f>D8-B8-C8</f>
        <v>0</v>
      </c>
      <c r="S8">
        <f>G8-E8-F8</f>
        <v>0</v>
      </c>
      <c r="T8" s="9">
        <f t="shared" si="1"/>
        <v>-0.001739100119998227</v>
      </c>
      <c r="U8" s="9">
        <f t="shared" si="1"/>
        <v>0.0037351428920775476</v>
      </c>
      <c r="V8" s="9">
        <f t="shared" si="1"/>
        <v>0.0015718407603664275</v>
      </c>
    </row>
    <row r="9" spans="1:22" ht="42.75" customHeight="1" thickBot="1">
      <c r="A9" s="10" t="s">
        <v>19</v>
      </c>
      <c r="B9" s="18">
        <f>SUM(B7:B8)</f>
        <v>561441</v>
      </c>
      <c r="C9" s="18">
        <f>SUM(C7:C8)</f>
        <v>630878</v>
      </c>
      <c r="D9" s="18">
        <f>SUM(B9:C9)</f>
        <v>1192319</v>
      </c>
      <c r="E9" s="18">
        <f>SUM(E7:E8)</f>
        <v>81070</v>
      </c>
      <c r="F9" s="18">
        <f>SUM(F7:F8)</f>
        <v>78736</v>
      </c>
      <c r="G9" s="18">
        <f>SUM(E9:F9)</f>
        <v>159806</v>
      </c>
      <c r="H9" s="19">
        <f t="shared" si="0"/>
        <v>14.43962945349556</v>
      </c>
      <c r="I9" s="19">
        <f t="shared" si="0"/>
        <v>12.480384480042101</v>
      </c>
      <c r="J9" s="30">
        <f t="shared" si="0"/>
        <v>13.402956759055254</v>
      </c>
      <c r="R9">
        <f>D9-B9-C9</f>
        <v>0</v>
      </c>
      <c r="S9">
        <f>G9-E9-F9</f>
        <v>0</v>
      </c>
      <c r="T9" s="9">
        <f>ROUND(E9/B9*100,2)-H9</f>
        <v>0.00037054650444012793</v>
      </c>
      <c r="U9" s="9">
        <f>ROUND(F9/C9*100,2)-I9</f>
        <v>-0.00038448004210067666</v>
      </c>
      <c r="V9" s="9">
        <f>ROUND(G9/D9*100,2)-J9</f>
        <v>-0.0029567590552534995</v>
      </c>
    </row>
    <row r="10" spans="18:23" ht="42.75" customHeight="1">
      <c r="R10" s="28">
        <f aca="true" t="shared" si="2" ref="R10:W10">B9-SUM(B7:B8)</f>
        <v>0</v>
      </c>
      <c r="S10" s="28">
        <f t="shared" si="2"/>
        <v>0</v>
      </c>
      <c r="T10" s="28">
        <f t="shared" si="2"/>
        <v>0</v>
      </c>
      <c r="U10" s="28">
        <f t="shared" si="2"/>
        <v>0</v>
      </c>
      <c r="V10" s="28">
        <f t="shared" si="2"/>
        <v>0</v>
      </c>
      <c r="W10" s="28">
        <f t="shared" si="2"/>
        <v>0</v>
      </c>
    </row>
    <row r="11" ht="42.75" customHeight="1">
      <c r="J11" s="13" t="s">
        <v>20</v>
      </c>
    </row>
    <row r="12" ht="42.75" customHeight="1"/>
    <row r="13" ht="42.75" customHeight="1"/>
  </sheetData>
  <sheetProtection/>
  <mergeCells count="6">
    <mergeCell ref="A3:J3"/>
    <mergeCell ref="A5:A6"/>
    <mergeCell ref="B5:D5"/>
    <mergeCell ref="E5:G5"/>
    <mergeCell ref="H5:J5"/>
    <mergeCell ref="I2:J2"/>
  </mergeCells>
  <conditionalFormatting sqref="E7:F8">
    <cfRule type="cellIs" priority="1" dxfId="0" operator="greater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"/>
  <sheetViews>
    <sheetView tabSelected="1" view="pageBreakPreview" zoomScale="85" zoomScaleNormal="70" zoomScaleSheetLayoutView="85" zoomScalePageLayoutView="0" workbookViewId="0" topLeftCell="A1">
      <selection activeCell="E8" sqref="E8:J8"/>
    </sheetView>
  </sheetViews>
  <sheetFormatPr defaultColWidth="9.00390625" defaultRowHeight="12"/>
  <cols>
    <col min="1" max="1" width="14.875" style="0" customWidth="1"/>
    <col min="2" max="3" width="15.875" style="0" customWidth="1"/>
    <col min="4" max="4" width="18.875" style="0" customWidth="1"/>
    <col min="5" max="6" width="15.875" style="0" customWidth="1"/>
    <col min="7" max="7" width="16.875" style="0" customWidth="1"/>
    <col min="8" max="10" width="15.875" style="0" customWidth="1"/>
  </cols>
  <sheetData>
    <row r="1" ht="30" customHeight="1" thickBot="1">
      <c r="A1" s="1" t="s">
        <v>24</v>
      </c>
    </row>
    <row r="2" spans="1:18" ht="30" customHeight="1" thickBot="1">
      <c r="A2" s="2" t="s">
        <v>25</v>
      </c>
      <c r="I2" s="42" t="s">
        <v>11</v>
      </c>
      <c r="J2" s="43"/>
      <c r="R2" t="s">
        <v>1</v>
      </c>
    </row>
    <row r="3" spans="1:10" ht="42.7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ht="18.75" customHeight="1"/>
    <row r="5" spans="1:10" ht="42.75" customHeight="1">
      <c r="A5" s="32" t="s">
        <v>2</v>
      </c>
      <c r="B5" s="34" t="s">
        <v>4</v>
      </c>
      <c r="C5" s="35"/>
      <c r="D5" s="35"/>
      <c r="E5" s="34" t="s">
        <v>6</v>
      </c>
      <c r="F5" s="35"/>
      <c r="G5" s="35"/>
      <c r="H5" s="34" t="s">
        <v>7</v>
      </c>
      <c r="I5" s="35"/>
      <c r="J5" s="41"/>
    </row>
    <row r="6" spans="1:22" ht="42.75" customHeight="1">
      <c r="A6" s="3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25" t="s">
        <v>10</v>
      </c>
      <c r="R6" t="s">
        <v>12</v>
      </c>
      <c r="S6" t="s">
        <v>13</v>
      </c>
      <c r="T6" s="5" t="s">
        <v>14</v>
      </c>
      <c r="U6" s="5" t="s">
        <v>15</v>
      </c>
      <c r="V6" s="5" t="s">
        <v>16</v>
      </c>
    </row>
    <row r="7" spans="1:22" ht="42.75" customHeight="1">
      <c r="A7" s="3" t="s">
        <v>17</v>
      </c>
      <c r="B7" s="14">
        <f>'投票中間(10時時点)'!B7</f>
        <v>288938</v>
      </c>
      <c r="C7" s="14">
        <f>'投票中間(10時時点)'!C7</f>
        <v>320084</v>
      </c>
      <c r="D7" s="15">
        <f>SUM(B7:C7)</f>
        <v>609022</v>
      </c>
      <c r="E7" s="23">
        <v>41535</v>
      </c>
      <c r="F7" s="23">
        <v>38335</v>
      </c>
      <c r="G7" s="15">
        <f>SUM(E7:F7)</f>
        <v>79870</v>
      </c>
      <c r="H7" s="17">
        <f aca="true" t="shared" si="0" ref="H7:J9">(E7/B7)*100</f>
        <v>14.375056240439124</v>
      </c>
      <c r="I7" s="17">
        <f t="shared" si="0"/>
        <v>11.976543657289962</v>
      </c>
      <c r="J7" s="29">
        <f t="shared" si="0"/>
        <v>13.114468771243077</v>
      </c>
      <c r="R7">
        <f>D7-B7-C7</f>
        <v>0</v>
      </c>
      <c r="S7">
        <f>G7-E7-F7</f>
        <v>0</v>
      </c>
      <c r="T7" s="9">
        <f aca="true" t="shared" si="1" ref="T7:V8">ROUND(E7/B7*100,2)-H7</f>
        <v>0.004943759560877226</v>
      </c>
      <c r="U7" s="9">
        <f t="shared" si="1"/>
        <v>0.0034563427100380295</v>
      </c>
      <c r="V7" s="9">
        <f t="shared" si="1"/>
        <v>-0.004468771243077541</v>
      </c>
    </row>
    <row r="8" spans="1:22" ht="42.75" customHeight="1">
      <c r="A8" s="3" t="s">
        <v>18</v>
      </c>
      <c r="B8" s="14">
        <f>'投票中間(10時時点)'!B8</f>
        <v>272503</v>
      </c>
      <c r="C8" s="14">
        <f>'投票中間(10時時点)'!C8</f>
        <v>310794</v>
      </c>
      <c r="D8" s="15">
        <f>SUM(B8:C8)</f>
        <v>583297</v>
      </c>
      <c r="E8" s="23">
        <v>57242</v>
      </c>
      <c r="F8" s="23">
        <v>59510</v>
      </c>
      <c r="G8" s="15">
        <f>SUM(E8:F8)</f>
        <v>116752</v>
      </c>
      <c r="H8" s="17">
        <f t="shared" si="0"/>
        <v>21.006007273314424</v>
      </c>
      <c r="I8" s="17">
        <f t="shared" si="0"/>
        <v>19.14773129468394</v>
      </c>
      <c r="J8" s="29">
        <f t="shared" si="0"/>
        <v>20.015875274517096</v>
      </c>
      <c r="R8">
        <f>D8-B8-C8</f>
        <v>0</v>
      </c>
      <c r="S8">
        <f>G8-E8-F8</f>
        <v>0</v>
      </c>
      <c r="T8" s="9">
        <f t="shared" si="1"/>
        <v>0.003992726685577708</v>
      </c>
      <c r="U8" s="9">
        <f t="shared" si="1"/>
        <v>0.0022687053160588277</v>
      </c>
      <c r="V8" s="9">
        <f t="shared" si="1"/>
        <v>0.004124725482903102</v>
      </c>
    </row>
    <row r="9" spans="1:22" ht="42.75" customHeight="1" thickBot="1">
      <c r="A9" s="10" t="s">
        <v>19</v>
      </c>
      <c r="B9" s="18">
        <f>SUM(B7:B8)</f>
        <v>561441</v>
      </c>
      <c r="C9" s="18">
        <f>SUM(C7:C8)</f>
        <v>630878</v>
      </c>
      <c r="D9" s="18">
        <f>SUM(B9:C9)</f>
        <v>1192319</v>
      </c>
      <c r="E9" s="18">
        <f>SUM(E7:E8)</f>
        <v>98777</v>
      </c>
      <c r="F9" s="18">
        <f>SUM(F7:F8)</f>
        <v>97845</v>
      </c>
      <c r="G9" s="18">
        <f>SUM(E9:F9)</f>
        <v>196622</v>
      </c>
      <c r="H9" s="19">
        <f t="shared" si="0"/>
        <v>17.593478210533252</v>
      </c>
      <c r="I9" s="19">
        <f t="shared" si="0"/>
        <v>15.50933778004622</v>
      </c>
      <c r="J9" s="30">
        <f t="shared" si="0"/>
        <v>16.490721023484486</v>
      </c>
      <c r="R9">
        <f>D9-B9-C9</f>
        <v>0</v>
      </c>
      <c r="S9">
        <f>G9-E9-F9</f>
        <v>0</v>
      </c>
      <c r="T9" s="9">
        <f>ROUND(E9/B9*100,2)-H9</f>
        <v>-0.0034782105332524793</v>
      </c>
      <c r="U9" s="9">
        <f>ROUND(F9/C9*100,2)-I9</f>
        <v>0.0006622199537797968</v>
      </c>
      <c r="V9" s="9">
        <f>ROUND(G9/D9*100,2)-J9</f>
        <v>-0.0007210234844876595</v>
      </c>
    </row>
    <row r="10" spans="18:23" ht="42.75" customHeight="1">
      <c r="R10" s="28">
        <f aca="true" t="shared" si="2" ref="R10:W10">B9-SUM(B7:B8)</f>
        <v>0</v>
      </c>
      <c r="S10" s="28">
        <f t="shared" si="2"/>
        <v>0</v>
      </c>
      <c r="T10" s="28">
        <f t="shared" si="2"/>
        <v>0</v>
      </c>
      <c r="U10" s="28">
        <f t="shared" si="2"/>
        <v>0</v>
      </c>
      <c r="V10" s="28">
        <f t="shared" si="2"/>
        <v>0</v>
      </c>
      <c r="W10" s="28">
        <f t="shared" si="2"/>
        <v>0</v>
      </c>
    </row>
    <row r="11" ht="42.75" customHeight="1">
      <c r="J11" s="13" t="s">
        <v>20</v>
      </c>
    </row>
    <row r="12" ht="42.75" customHeight="1"/>
    <row r="13" ht="42.75" customHeight="1"/>
  </sheetData>
  <sheetProtection/>
  <mergeCells count="6">
    <mergeCell ref="A3:J3"/>
    <mergeCell ref="A5:A6"/>
    <mergeCell ref="B5:D5"/>
    <mergeCell ref="E5:G5"/>
    <mergeCell ref="H5:J5"/>
    <mergeCell ref="I2:J2"/>
  </mergeCells>
  <conditionalFormatting sqref="E7:F8">
    <cfRule type="cellIs" priority="1" dxfId="0" operator="greater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"/>
  <sheetViews>
    <sheetView view="pageBreakPreview" zoomScale="70" zoomScaleNormal="70" zoomScaleSheetLayoutView="70" zoomScalePageLayoutView="0" workbookViewId="0" topLeftCell="A1">
      <selection activeCell="AA8" sqref="AA8"/>
    </sheetView>
  </sheetViews>
  <sheetFormatPr defaultColWidth="9.00390625" defaultRowHeight="12"/>
  <cols>
    <col min="1" max="1" width="14.875" style="0" customWidth="1"/>
    <col min="2" max="3" width="15.875" style="0" customWidth="1"/>
    <col min="4" max="4" width="18.875" style="0" customWidth="1"/>
    <col min="5" max="6" width="15.875" style="0" customWidth="1"/>
    <col min="7" max="7" width="16.875" style="0" customWidth="1"/>
    <col min="8" max="10" width="15.875" style="0" customWidth="1"/>
    <col min="11" max="11" width="2.375" style="0" customWidth="1"/>
  </cols>
  <sheetData>
    <row r="1" ht="30" customHeight="1" thickBot="1">
      <c r="A1" s="1" t="s">
        <v>24</v>
      </c>
    </row>
    <row r="2" spans="1:18" ht="30" customHeight="1" thickBot="1">
      <c r="A2" s="2" t="s">
        <v>25</v>
      </c>
      <c r="I2" s="42" t="s">
        <v>23</v>
      </c>
      <c r="J2" s="43"/>
      <c r="R2" t="s">
        <v>1</v>
      </c>
    </row>
    <row r="3" spans="1:10" ht="42.7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ht="18.75" customHeight="1"/>
    <row r="5" spans="1:10" ht="42.75" customHeight="1">
      <c r="A5" s="32" t="s">
        <v>2</v>
      </c>
      <c r="B5" s="34" t="s">
        <v>4</v>
      </c>
      <c r="C5" s="35"/>
      <c r="D5" s="35"/>
      <c r="E5" s="34" t="s">
        <v>6</v>
      </c>
      <c r="F5" s="35"/>
      <c r="G5" s="35"/>
      <c r="H5" s="34" t="s">
        <v>7</v>
      </c>
      <c r="I5" s="35"/>
      <c r="J5" s="41"/>
    </row>
    <row r="6" spans="1:22" ht="42.75" customHeight="1">
      <c r="A6" s="3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25" t="s">
        <v>10</v>
      </c>
      <c r="R6" t="s">
        <v>12</v>
      </c>
      <c r="S6" t="s">
        <v>13</v>
      </c>
      <c r="T6" s="5" t="s">
        <v>14</v>
      </c>
      <c r="U6" s="5" t="s">
        <v>15</v>
      </c>
      <c r="V6" s="5" t="s">
        <v>16</v>
      </c>
    </row>
    <row r="7" spans="1:22" ht="42.75" customHeight="1">
      <c r="A7" s="3" t="s">
        <v>17</v>
      </c>
      <c r="B7" s="21">
        <f>'投票中間(10時時点)'!B7</f>
        <v>288938</v>
      </c>
      <c r="C7" s="21">
        <f>'投票中間(10時時点)'!C7</f>
        <v>320084</v>
      </c>
      <c r="D7" s="15">
        <f>SUM(B7:C7)</f>
        <v>609022</v>
      </c>
      <c r="E7" s="24"/>
      <c r="F7" s="24"/>
      <c r="G7" s="15">
        <f>SUM(E7:F7)</f>
        <v>0</v>
      </c>
      <c r="H7" s="17">
        <f aca="true" t="shared" si="0" ref="H7:J9">(E7/B7)*100</f>
        <v>0</v>
      </c>
      <c r="I7" s="17">
        <f t="shared" si="0"/>
        <v>0</v>
      </c>
      <c r="J7" s="29">
        <f t="shared" si="0"/>
        <v>0</v>
      </c>
      <c r="R7">
        <f>D7-B7-C7</f>
        <v>0</v>
      </c>
      <c r="S7">
        <f>G7-E7-F7</f>
        <v>0</v>
      </c>
      <c r="T7" s="9">
        <f aca="true" t="shared" si="1" ref="T7:V8">ROUND(E7/B7*100,2)-H7</f>
        <v>0</v>
      </c>
      <c r="U7" s="9">
        <f t="shared" si="1"/>
        <v>0</v>
      </c>
      <c r="V7" s="9">
        <f t="shared" si="1"/>
        <v>0</v>
      </c>
    </row>
    <row r="8" spans="1:22" ht="42.75" customHeight="1">
      <c r="A8" s="3" t="s">
        <v>18</v>
      </c>
      <c r="B8" s="21">
        <f>'投票中間(10時時点)'!B8</f>
        <v>272503</v>
      </c>
      <c r="C8" s="21">
        <f>'投票中間(10時時点)'!C8</f>
        <v>310794</v>
      </c>
      <c r="D8" s="15">
        <f>SUM(B8:C8)</f>
        <v>583297</v>
      </c>
      <c r="E8" s="24"/>
      <c r="F8" s="24"/>
      <c r="G8" s="15">
        <f>SUM(E8:F8)</f>
        <v>0</v>
      </c>
      <c r="H8" s="17">
        <f t="shared" si="0"/>
        <v>0</v>
      </c>
      <c r="I8" s="17">
        <f t="shared" si="0"/>
        <v>0</v>
      </c>
      <c r="J8" s="29">
        <f t="shared" si="0"/>
        <v>0</v>
      </c>
      <c r="R8">
        <f>D8-B8-C8</f>
        <v>0</v>
      </c>
      <c r="S8">
        <f>G8-E8-F8</f>
        <v>0</v>
      </c>
      <c r="T8" s="9">
        <f t="shared" si="1"/>
        <v>0</v>
      </c>
      <c r="U8" s="9">
        <f t="shared" si="1"/>
        <v>0</v>
      </c>
      <c r="V8" s="9">
        <f t="shared" si="1"/>
        <v>0</v>
      </c>
    </row>
    <row r="9" spans="1:22" ht="42.75" customHeight="1" thickBot="1">
      <c r="A9" s="10" t="s">
        <v>19</v>
      </c>
      <c r="B9" s="18">
        <f>SUM(B7:B8)</f>
        <v>561441</v>
      </c>
      <c r="C9" s="18">
        <f>SUM(C7:C8)</f>
        <v>630878</v>
      </c>
      <c r="D9" s="18">
        <f>SUM(B9:C9)</f>
        <v>1192319</v>
      </c>
      <c r="E9" s="18">
        <f>SUM(E7:E8)</f>
        <v>0</v>
      </c>
      <c r="F9" s="18">
        <f>SUM(F7:F8)</f>
        <v>0</v>
      </c>
      <c r="G9" s="18">
        <f>SUM(E9:F9)</f>
        <v>0</v>
      </c>
      <c r="H9" s="19">
        <f t="shared" si="0"/>
        <v>0</v>
      </c>
      <c r="I9" s="19">
        <f t="shared" si="0"/>
        <v>0</v>
      </c>
      <c r="J9" s="30">
        <f t="shared" si="0"/>
        <v>0</v>
      </c>
      <c r="R9">
        <f>D9-B9-C9</f>
        <v>0</v>
      </c>
      <c r="S9">
        <f>G9-E9-F9</f>
        <v>0</v>
      </c>
      <c r="T9" s="9">
        <f>ROUND(E9/B9*100,2)-H9</f>
        <v>0</v>
      </c>
      <c r="U9" s="9">
        <f>ROUND(F9/C9*100,2)-I9</f>
        <v>0</v>
      </c>
      <c r="V9" s="9">
        <f>ROUND(G9/D9*100,2)-J9</f>
        <v>0</v>
      </c>
    </row>
    <row r="10" spans="18:23" ht="42.75" customHeight="1">
      <c r="R10" s="28">
        <f aca="true" t="shared" si="2" ref="R10:W10">B9-SUM(B7:B8)</f>
        <v>0</v>
      </c>
      <c r="S10" s="28">
        <f t="shared" si="2"/>
        <v>0</v>
      </c>
      <c r="T10" s="28">
        <f t="shared" si="2"/>
        <v>0</v>
      </c>
      <c r="U10" s="28">
        <f t="shared" si="2"/>
        <v>0</v>
      </c>
      <c r="V10" s="28">
        <f t="shared" si="2"/>
        <v>0</v>
      </c>
      <c r="W10" s="28">
        <f t="shared" si="2"/>
        <v>0</v>
      </c>
    </row>
    <row r="11" ht="42.75" customHeight="1">
      <c r="J11" s="13" t="s">
        <v>20</v>
      </c>
    </row>
    <row r="12" ht="42.75" customHeight="1"/>
    <row r="13" ht="42.75" customHeight="1"/>
  </sheetData>
  <sheetProtection/>
  <mergeCells count="6">
    <mergeCell ref="A3:J3"/>
    <mergeCell ref="A5:A6"/>
    <mergeCell ref="B5:D5"/>
    <mergeCell ref="E5:G5"/>
    <mergeCell ref="H5:J5"/>
    <mergeCell ref="I2:J2"/>
  </mergeCells>
  <conditionalFormatting sqref="E7:F8">
    <cfRule type="cellIs" priority="1" dxfId="0" operator="greater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 </cp:lastModifiedBy>
  <cp:lastPrinted>2023-10-22T05:20:12Z</cp:lastPrinted>
  <dcterms:created xsi:type="dcterms:W3CDTF">2016-06-12T06:31:49Z</dcterms:created>
  <dcterms:modified xsi:type="dcterms:W3CDTF">2023-10-22T09:48:09Z</dcterms:modified>
  <cp:category/>
  <cp:version/>
  <cp:contentType/>
  <cp:contentStatus/>
</cp:coreProperties>
</file>