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52" activeTab="1"/>
  </bookViews>
  <sheets>
    <sheet name="投票中間(10時時点)" sheetId="1" r:id="rId1"/>
    <sheet name="投票中間(11時時点)" sheetId="2" r:id="rId2"/>
    <sheet name="投票中間(14時時点)" sheetId="3" r:id="rId3"/>
    <sheet name="投票中間(16時時点)" sheetId="4" r:id="rId4"/>
    <sheet name="投票中間(18時時点)" sheetId="5" r:id="rId5"/>
    <sheet name="投票中間(19時30時点)" sheetId="6" r:id="rId6"/>
  </sheets>
  <definedNames>
    <definedName name="_xlnm.Print_Area" localSheetId="0">'投票中間(10時時点)'!$A$1:$J$11</definedName>
    <definedName name="_xlnm.Print_Area" localSheetId="1">'投票中間(11時時点)'!$A$1:$K$11</definedName>
    <definedName name="_xlnm.Print_Area" localSheetId="2">'投票中間(14時時点)'!$A$1:$J$11</definedName>
    <definedName name="_xlnm.Print_Area" localSheetId="3">'投票中間(16時時点)'!$A$1:$J$11</definedName>
    <definedName name="_xlnm.Print_Area" localSheetId="4">'投票中間(18時時点)'!$A$1:$J$11</definedName>
    <definedName name="_xlnm.Print_Area" localSheetId="5">'投票中間(19時30時点)'!$A$1:$J$11</definedName>
  </definedNames>
  <calcPr fullCalcOnLoad="1"/>
</workbook>
</file>

<file path=xl/sharedStrings.xml><?xml version="1.0" encoding="utf-8"?>
<sst xmlns="http://schemas.openxmlformats.org/spreadsheetml/2006/main" count="162" uniqueCount="26">
  <si>
    <t>１０時００分現在</t>
  </si>
  <si>
    <t>エラーチェック</t>
  </si>
  <si>
    <t>区分</t>
  </si>
  <si>
    <t>時間別投票状況（推定）集計表</t>
  </si>
  <si>
    <t>当日有権者数</t>
  </si>
  <si>
    <t>１６時００分現在</t>
  </si>
  <si>
    <t>投票者数</t>
  </si>
  <si>
    <t>投票率（％）</t>
  </si>
  <si>
    <t>男</t>
  </si>
  <si>
    <t>女</t>
  </si>
  <si>
    <t>計</t>
  </si>
  <si>
    <t>１８時００分現在</t>
  </si>
  <si>
    <t>当日計</t>
  </si>
  <si>
    <t>投票者計</t>
  </si>
  <si>
    <t>投票率
男</t>
  </si>
  <si>
    <t>投票率
女</t>
  </si>
  <si>
    <t>投票率
計</t>
  </si>
  <si>
    <t>徳島県計</t>
  </si>
  <si>
    <t>高知県計</t>
  </si>
  <si>
    <t>選挙区計</t>
  </si>
  <si>
    <t>徳島県及び高知県参議院合同選挙区選挙管理委員会</t>
  </si>
  <si>
    <t>１４時００分現在</t>
  </si>
  <si>
    <t>１１時００分現在</t>
  </si>
  <si>
    <t>１９時３０分現在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</si>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</sst>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MSPゴシック"/>
      <family val="3"/>
    </font>
    <font>
      <b/>
      <sz val="24"/>
      <color indexed="8"/>
      <name val="MSPゴシック"/>
      <family val="3"/>
    </font>
    <font>
      <sz val="14"/>
      <color indexed="8"/>
      <name val="MSPゴシック"/>
      <family val="3"/>
    </font>
    <font>
      <sz val="6"/>
      <name val="MSPゴシック"/>
      <family val="3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22" fillId="18" borderId="11" xfId="0" applyNumberFormat="1" applyFont="1" applyFill="1" applyBorder="1" applyAlignment="1">
      <alignment vertical="center" shrinkToFit="1"/>
    </xf>
    <xf numFmtId="176" fontId="22" fillId="0" borderId="11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 vertical="center"/>
    </xf>
    <xf numFmtId="0" fontId="22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vertical="center" shrinkToFit="1"/>
    </xf>
    <xf numFmtId="177" fontId="22" fillId="0" borderId="13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19" borderId="11" xfId="0" applyNumberFormat="1" applyFont="1" applyFill="1" applyBorder="1" applyAlignme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6" fontId="22" fillId="20" borderId="11" xfId="0" applyNumberFormat="1" applyFont="1" applyFill="1" applyBorder="1" applyAlignment="1">
      <alignment vertical="center"/>
    </xf>
    <xf numFmtId="176" fontId="22" fillId="4" borderId="11" xfId="0" applyNumberFormat="1" applyFont="1" applyFill="1" applyBorder="1" applyAlignment="1">
      <alignment vertical="center"/>
    </xf>
    <xf numFmtId="176" fontId="22" fillId="21" borderId="11" xfId="0" applyNumberFormat="1" applyFont="1" applyFill="1" applyBorder="1" applyAlignment="1">
      <alignment vertical="center"/>
    </xf>
    <xf numFmtId="176" fontId="22" fillId="22" borderId="11" xfId="0" applyNumberFormat="1" applyFont="1" applyFill="1" applyBorder="1" applyAlignment="1">
      <alignment vertical="center"/>
    </xf>
    <xf numFmtId="176" fontId="22" fillId="17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right" vertical="center" shrinkToFit="1"/>
    </xf>
    <xf numFmtId="177" fontId="22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177" fontId="22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 shrinkToFit="1"/>
    </xf>
    <xf numFmtId="32" fontId="20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/>
    </xf>
    <xf numFmtId="32" fontId="2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A1">
      <selection activeCell="S12" sqref="S12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39" t="s">
        <v>0</v>
      </c>
      <c r="J2" s="40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6" t="s">
        <v>7</v>
      </c>
      <c r="I5" s="37"/>
      <c r="J5" s="38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6">
        <v>288938</v>
      </c>
      <c r="C7" s="6">
        <v>320084</v>
      </c>
      <c r="D7" s="7">
        <f>SUM(B7:C7)</f>
        <v>609022</v>
      </c>
      <c r="E7" s="6">
        <v>12659</v>
      </c>
      <c r="F7" s="6">
        <v>9682</v>
      </c>
      <c r="G7" s="7">
        <f>SUM(E7:F7)</f>
        <v>22341</v>
      </c>
      <c r="H7" s="8">
        <f aca="true" t="shared" si="0" ref="H7:J9">(E7/B7)*100</f>
        <v>4.3812167316171635</v>
      </c>
      <c r="I7" s="8">
        <f t="shared" si="0"/>
        <v>3.02483098186726</v>
      </c>
      <c r="J7" s="26">
        <f t="shared" si="0"/>
        <v>3.6683403883603547</v>
      </c>
      <c r="R7">
        <f>D7-B7-C7</f>
        <v>0</v>
      </c>
      <c r="S7">
        <f>G7-E7-F7</f>
        <v>0</v>
      </c>
      <c r="T7" s="9">
        <f aca="true" t="shared" si="1" ref="T7:V8">ROUND(E7/B7*100,2)-H7</f>
        <v>-0.0012167316171636244</v>
      </c>
      <c r="U7" s="9">
        <f t="shared" si="1"/>
        <v>-0.0048309818672600535</v>
      </c>
      <c r="V7" s="9">
        <f t="shared" si="1"/>
        <v>0.001659611639645231</v>
      </c>
    </row>
    <row r="8" spans="1:22" ht="42.75" customHeight="1">
      <c r="A8" s="3" t="s">
        <v>18</v>
      </c>
      <c r="B8" s="6">
        <v>272503</v>
      </c>
      <c r="C8" s="6">
        <v>310794</v>
      </c>
      <c r="D8" s="7">
        <f>SUM(B8:C8)</f>
        <v>583297</v>
      </c>
      <c r="E8" s="6">
        <v>16623</v>
      </c>
      <c r="F8" s="6">
        <v>14540</v>
      </c>
      <c r="G8" s="7">
        <f>SUM(E8:F8)</f>
        <v>31163</v>
      </c>
      <c r="H8" s="8">
        <f t="shared" si="0"/>
        <v>6.1001163289945435</v>
      </c>
      <c r="I8" s="8">
        <f t="shared" si="0"/>
        <v>4.678339993693572</v>
      </c>
      <c r="J8" s="26">
        <f t="shared" si="0"/>
        <v>5.342561336677542</v>
      </c>
      <c r="R8">
        <f>D8-B8-C8</f>
        <v>0</v>
      </c>
      <c r="S8">
        <f>G8-E8-F8</f>
        <v>0</v>
      </c>
      <c r="T8" s="9">
        <f t="shared" si="1"/>
        <v>-0.00011632899454383505</v>
      </c>
      <c r="U8" s="9">
        <f t="shared" si="1"/>
        <v>0.0016600063064275972</v>
      </c>
      <c r="V8" s="9">
        <f t="shared" si="1"/>
        <v>-0.002561336677541881</v>
      </c>
    </row>
    <row r="9" spans="1:23" ht="42.75" customHeight="1">
      <c r="A9" s="10" t="s">
        <v>19</v>
      </c>
      <c r="B9" s="11">
        <f>SUM(B7:B8)</f>
        <v>561441</v>
      </c>
      <c r="C9" s="11">
        <f>SUM(C7:C8)</f>
        <v>630878</v>
      </c>
      <c r="D9" s="11">
        <f>SUM(B9:C9)</f>
        <v>1192319</v>
      </c>
      <c r="E9" s="11">
        <f>SUM(E7:E8)</f>
        <v>29282</v>
      </c>
      <c r="F9" s="11">
        <f>SUM(F7:F8)</f>
        <v>24222</v>
      </c>
      <c r="G9" s="11">
        <f>SUM(E9:F9)</f>
        <v>53504</v>
      </c>
      <c r="H9" s="12">
        <f t="shared" si="0"/>
        <v>5.21550795185959</v>
      </c>
      <c r="I9" s="12">
        <f t="shared" si="0"/>
        <v>3.8394111064262817</v>
      </c>
      <c r="J9" s="27">
        <f t="shared" si="0"/>
        <v>4.487389700239617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B7:C8">
    <cfRule type="cellIs" priority="1" dxfId="0" operator="greaterThanOrEqual" stopIfTrue="1">
      <formula>1</formula>
    </cfRule>
  </conditionalFormatting>
  <conditionalFormatting sqref="E7:F8">
    <cfRule type="cellIs" priority="2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zoomScaleNormal="85" zoomScaleSheetLayoutView="100" zoomScalePageLayoutView="0" workbookViewId="0" topLeftCell="A4">
      <selection activeCell="E8" sqref="E8:G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1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22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16">
        <v>18450</v>
      </c>
      <c r="F7" s="16">
        <v>15342</v>
      </c>
      <c r="G7" s="15">
        <f>SUM(E7:F7)</f>
        <v>33792</v>
      </c>
      <c r="H7" s="17">
        <f aca="true" t="shared" si="0" ref="H7:J9">(E7/B7)*100</f>
        <v>6.38545293453959</v>
      </c>
      <c r="I7" s="17">
        <f t="shared" si="0"/>
        <v>4.793116806838205</v>
      </c>
      <c r="J7" s="29">
        <f t="shared" si="0"/>
        <v>5.548568032025115</v>
      </c>
      <c r="R7" s="28">
        <f>D7-B7-C7</f>
        <v>0</v>
      </c>
      <c r="S7">
        <f>G7-E7-F7</f>
        <v>0</v>
      </c>
      <c r="T7" s="9">
        <f aca="true" t="shared" si="1" ref="T7:V8">ROUND(E7/B7*100,2)-H7</f>
        <v>0.00454706546041006</v>
      </c>
      <c r="U7" s="9">
        <f t="shared" si="1"/>
        <v>-0.003116806838204589</v>
      </c>
      <c r="V7" s="9">
        <f t="shared" si="1"/>
        <v>0.0014319679748844294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16">
        <v>21516</v>
      </c>
      <c r="F8" s="16">
        <v>21302</v>
      </c>
      <c r="G8" s="15">
        <f>SUM(E8:F8)</f>
        <v>42818</v>
      </c>
      <c r="H8" s="17">
        <f t="shared" si="0"/>
        <v>7.895692891454406</v>
      </c>
      <c r="I8" s="17">
        <f t="shared" si="0"/>
        <v>6.854057671641023</v>
      </c>
      <c r="J8" s="29">
        <f t="shared" si="0"/>
        <v>7.340685791286429</v>
      </c>
      <c r="R8" s="28">
        <f>D8-B8-C8</f>
        <v>0</v>
      </c>
      <c r="S8">
        <f>G8-E8-F8</f>
        <v>0</v>
      </c>
      <c r="T8" s="9">
        <f t="shared" si="1"/>
        <v>0.0043071085455945735</v>
      </c>
      <c r="U8" s="9">
        <f t="shared" si="1"/>
        <v>-0.004057671641023219</v>
      </c>
      <c r="V8" s="9">
        <f t="shared" si="1"/>
        <v>-0.0006857912864290938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39966</v>
      </c>
      <c r="F9" s="18">
        <f>SUM(F7:F8)</f>
        <v>36644</v>
      </c>
      <c r="G9" s="18">
        <f>SUM(E9:F9)</f>
        <v>76610</v>
      </c>
      <c r="H9" s="19">
        <f t="shared" si="0"/>
        <v>7.118468369784179</v>
      </c>
      <c r="I9" s="19">
        <f t="shared" si="0"/>
        <v>5.808413037068974</v>
      </c>
      <c r="J9" s="30">
        <f t="shared" si="0"/>
        <v>6.425293902051381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A1">
      <selection activeCell="Q12" sqref="Q12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35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0"/>
      <c r="F7" s="20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17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0"/>
      <c r="F8" s="20"/>
      <c r="G8" s="15">
        <f>SUM(E8:F8)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70" zoomScaleSheetLayoutView="100" zoomScalePageLayoutView="0" workbookViewId="0" topLeftCell="A1">
      <selection activeCell="S12" sqref="R12:S12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5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 thickBo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35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2"/>
      <c r="F7" s="22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17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2"/>
      <c r="F8" s="22"/>
      <c r="G8" s="15">
        <f>SUM(E8:F8)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70" zoomScaleSheetLayoutView="100" zoomScalePageLayoutView="0" workbookViewId="0" topLeftCell="A1">
      <selection activeCell="S11" sqref="S11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11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35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3"/>
      <c r="F7" s="23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17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3"/>
      <c r="F8" s="23"/>
      <c r="G8" s="15">
        <f>SUM(E8:F8)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70" zoomScaleSheetLayoutView="100" zoomScalePageLayoutView="0" workbookViewId="0" topLeftCell="A1">
      <selection activeCell="Q11" sqref="Q11:Q12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23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35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4"/>
      <c r="F7" s="24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17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4"/>
      <c r="F8" s="24"/>
      <c r="G8" s="15">
        <f>SUM(E8:F8)</f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horibe yasuaki</cp:lastModifiedBy>
  <cp:lastPrinted>2023-10-22T02:17:31Z</cp:lastPrinted>
  <dcterms:created xsi:type="dcterms:W3CDTF">2016-06-12T06:31:49Z</dcterms:created>
  <dcterms:modified xsi:type="dcterms:W3CDTF">2023-10-22T02:29:02Z</dcterms:modified>
  <cp:category/>
  <cp:version/>
  <cp:contentType/>
  <cp:contentStatus/>
</cp:coreProperties>
</file>