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財政課共有　改　専用・財政課共有のデータをこちらに移行して整理\95地方公営企業\R4\調査・照会\R5.01.11【令和５年２月３日（金）１７：００〆】公営企業に係る経営比較分析表（令和３年度決算）の分析等について\4.回答\"/>
    </mc:Choice>
  </mc:AlternateContent>
  <workbookProtection workbookAlgorithmName="SHA-512" workbookHashValue="vPp3GLEfnr+jo3dZQUSHQwt7iWT29uAyzdPazjah7xkqHGXzTJc6ZBhkiAaHsPAWq2IYYf+qTvdEdvy8pqNcQA==" workbookSaltValue="TeD3244IQo6HsjFw3uQtrQ==" workbookSpinCount="100000" lockStructure="1"/>
  <bookViews>
    <workbookView xWindow="-120" yWindow="-120" windowWidth="29040" windowHeight="157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I10" i="4" s="1"/>
  <c r="N6" i="5"/>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AT10" i="4"/>
  <c r="AL10" i="4"/>
  <c r="B10" i="4"/>
  <c r="BB8" i="4"/>
  <c r="AT8" i="4"/>
  <c r="AL8" i="4"/>
  <c r="AD8" i="4"/>
  <c r="P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<sst xmlns="http://schemas.openxmlformats.org/spreadsheetml/2006/main" count="228" uniqueCount="113">
  <si>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</si>
  <si>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</si>
  <si>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</si>
  <si>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</si>
  <si>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</si>
  <si>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</si>
  <si>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</si>
  <si>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</si>
  <si>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</si>
  <si>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</si>
  <si>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</si>
  <si>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</si>
  <si>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</si>
  <si>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</si>
  <si>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</si>
  <si>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</si>
  <si>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</si>
  <si>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</si>
  <si>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</si>
  <si>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</si>
  <si>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</si>
  <si>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</si>
  <si>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</si>
  <si>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</si>
  <si>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</si>
  <si>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</si>
  <si>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</si>
  <si>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</si>
  <si>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</si>
  <si>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</si>
  <si>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</si>
  <si>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</si>
  <si>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</si>
  <si>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</si>
  <si>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</si>
  <si>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</si>
  <si>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</si>
  <si>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</si>
  <si>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</si>
  <si>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</si>
  <si>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</si>
  <si>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</si>
  <si>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</si>
  <si>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</si>
  <si>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</si>
  <si>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</si>
  <si>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</si>
  <si>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</si>
  <si>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</si>
  <si>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</si>
  <si>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</si>
  <si>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</si>
  <si>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</si>
  <si>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</si>
  <si>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</si>
  <si>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</si>
  <si>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</si>
  <si>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</si>
  <si>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</si>
  <si>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</si>
  <si>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</si>
  <si>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</si>
  <si>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</si>
  <si>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</si>
  <si>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</si>
  <si>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</si>
  <si>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</si>
  <si>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</si>
  <si>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</si>
  <si>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</si>
  <si>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</si>
  <si>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</si>
  <si>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</si>
  <si>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</si>
  <si>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</si>
  <si>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</si>
  <si>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</si>
  <si>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</si>
  <si>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</si>
  <si>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</si>
  <si>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</si>
  <si>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</si>
  <si>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</si>
  <si>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</si>
  <si>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</si>
  <si>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</si>
  <si>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</si>
  <si>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</si>
  <si>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</si>
  <si>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</si>
  <si>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</si>
  <si>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</si>
  <si>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</si>
  <si>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</si>
  <si>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</si>
  <si>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</si>
  <si>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</si>
  <si>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</si>
  <si>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</si>
  <si>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</si>
  <si>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</si>
  <si>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</si>
  <si>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</si>
  <si>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</si>
  <si>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</si>
  <si>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</si>
  <si>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</si>
  <si>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</si>
  <si>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</si>
  <si>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</si>
  <si>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時点では効率的な経営が行われているものの、施設、管路の老朽化への対策、有収率向上への取り組みは必須となっていることから、今後も上水道基本計画、水道ビジョン等に基づいた事業を推進し、中長期的に持続可能な水道事業の構築に取り組む。</t>
    <rPh sb="0" eb="3">
      <t>ゲンジテン</t>
    </rPh>
    <rPh sb="5" eb="8">
      <t>コウリツテキ</t>
    </rPh>
    <rPh sb="9" eb="11">
      <t>ケイエイ</t>
    </rPh>
    <rPh sb="12" eb="13">
      <t>オコナ</t>
    </rPh>
    <rPh sb="22" eb="24">
      <t>シセツ</t>
    </rPh>
    <rPh sb="25" eb="27">
      <t>カンロ</t>
    </rPh>
    <rPh sb="28" eb="31">
      <t>ロウキュウカ</t>
    </rPh>
    <rPh sb="33" eb="35">
      <t>タイサク</t>
    </rPh>
    <rPh sb="36" eb="39">
      <t>ユウシュウリツ</t>
    </rPh>
    <rPh sb="39" eb="41">
      <t>コウジョウ</t>
    </rPh>
    <rPh sb="43" eb="44">
      <t>ト</t>
    </rPh>
    <rPh sb="45" eb="46">
      <t>ク</t>
    </rPh>
    <rPh sb="48" eb="50">
      <t>ヒッス</t>
    </rPh>
    <rPh sb="61" eb="63">
      <t>コンゴ</t>
    </rPh>
    <rPh sb="64" eb="67">
      <t>ジョウスイドウ</t>
    </rPh>
    <rPh sb="67" eb="71">
      <t>キホンケイカク</t>
    </rPh>
    <rPh sb="72" eb="74">
      <t>スイドウ</t>
    </rPh>
    <rPh sb="78" eb="79">
      <t>トウ</t>
    </rPh>
    <rPh sb="80" eb="81">
      <t>モト</t>
    </rPh>
    <rPh sb="84" eb="86">
      <t>ジギョウ</t>
    </rPh>
    <rPh sb="87" eb="89">
      <t>スイシン</t>
    </rPh>
    <rPh sb="91" eb="95">
      <t>チュウチョウキテキ</t>
    </rPh>
    <rPh sb="96" eb="98">
      <t>ジゾク</t>
    </rPh>
    <rPh sb="98" eb="100">
      <t>カノウ</t>
    </rPh>
    <rPh sb="101" eb="105">
      <t>スイドウジギョウ</t>
    </rPh>
    <rPh sb="106" eb="108">
      <t>コウチク</t>
    </rPh>
    <rPh sb="109" eb="110">
      <t>ト</t>
    </rPh>
    <rPh sb="111" eb="112">
      <t>ク</t>
    </rPh>
    <phoneticPr fontId="4"/>
  </si>
  <si>
    <t>経常収支比率は管理費をはじめとする各種経費削減の結果、100%以上を維持している。
また、累積欠損金は発生しておらず、流動比率も平均値を大幅に上回っていることから、経営の健全性は確保されていると考えられる。
料金回収率は平均より高く、給水原価は平均より低く抑えられている点は経営の効率性においてプラス要因となるが、企業債残高対給水収益比率は平均よりも低く、施設利用率、有収率においても平均より低い水準で推移している。
これらの状況を改善すべく、阿波市上水道基本計画・水道ビジョンに基づいた給水区域、既存施設の統合を進め、経営の健全性、効率性の向上に努める。</t>
    <rPh sb="0" eb="4">
      <t>ケイジョウシュウシ</t>
    </rPh>
    <rPh sb="4" eb="6">
      <t>ヒリツ</t>
    </rPh>
    <rPh sb="7" eb="10">
      <t>カンリヒ</t>
    </rPh>
    <rPh sb="17" eb="23">
      <t>カクシュケイヒサクゲン</t>
    </rPh>
    <rPh sb="24" eb="26">
      <t>ケッカ</t>
    </rPh>
    <rPh sb="31" eb="33">
      <t>イジョウ</t>
    </rPh>
    <rPh sb="34" eb="36">
      <t>イジ</t>
    </rPh>
    <rPh sb="45" eb="47">
      <t>ルイセキ</t>
    </rPh>
    <rPh sb="47" eb="50">
      <t>ケッソンキン</t>
    </rPh>
    <rPh sb="51" eb="53">
      <t>ハッセイ</t>
    </rPh>
    <rPh sb="59" eb="63">
      <t>リュウドウヒリツ</t>
    </rPh>
    <rPh sb="64" eb="67">
      <t>ヘイキンチ</t>
    </rPh>
    <rPh sb="68" eb="70">
      <t>オオハバ</t>
    </rPh>
    <rPh sb="71" eb="73">
      <t>ウワマワ</t>
    </rPh>
    <rPh sb="82" eb="84">
      <t>ケイエイ</t>
    </rPh>
    <rPh sb="85" eb="88">
      <t>ケンゼンセイ</t>
    </rPh>
    <rPh sb="89" eb="91">
      <t>カクホ</t>
    </rPh>
    <rPh sb="97" eb="98">
      <t>カンガ</t>
    </rPh>
    <rPh sb="104" eb="106">
      <t>リョウキン</t>
    </rPh>
    <rPh sb="106" eb="109">
      <t>カイシュウリツ</t>
    </rPh>
    <rPh sb="110" eb="112">
      <t>ヘイキン</t>
    </rPh>
    <rPh sb="114" eb="115">
      <t>タカ</t>
    </rPh>
    <rPh sb="117" eb="121">
      <t>キュウスイゲンカ</t>
    </rPh>
    <rPh sb="122" eb="124">
      <t>ヘイキン</t>
    </rPh>
    <rPh sb="126" eb="127">
      <t>ヒク</t>
    </rPh>
    <rPh sb="128" eb="129">
      <t>オサ</t>
    </rPh>
    <rPh sb="135" eb="136">
      <t>テン</t>
    </rPh>
    <rPh sb="137" eb="139">
      <t>ケイエイ</t>
    </rPh>
    <rPh sb="140" eb="143">
      <t>コウリツセイ</t>
    </rPh>
    <rPh sb="150" eb="152">
      <t>ヨウイン</t>
    </rPh>
    <rPh sb="157" eb="160">
      <t>キギョウサイ</t>
    </rPh>
    <rPh sb="160" eb="162">
      <t>ザンダカ</t>
    </rPh>
    <rPh sb="162" eb="163">
      <t>タイ</t>
    </rPh>
    <rPh sb="163" eb="165">
      <t>キュウスイ</t>
    </rPh>
    <rPh sb="165" eb="167">
      <t>シュウエキ</t>
    </rPh>
    <rPh sb="167" eb="169">
      <t>ヒリツ</t>
    </rPh>
    <rPh sb="170" eb="172">
      <t>ヘイキン</t>
    </rPh>
    <rPh sb="175" eb="176">
      <t>ヒク</t>
    </rPh>
    <rPh sb="178" eb="180">
      <t>シセツ</t>
    </rPh>
    <rPh sb="180" eb="182">
      <t>リヨウ</t>
    </rPh>
    <rPh sb="182" eb="183">
      <t>リツ</t>
    </rPh>
    <rPh sb="184" eb="187">
      <t>ユウシュウリツ</t>
    </rPh>
    <rPh sb="192" eb="194">
      <t>ヘイキン</t>
    </rPh>
    <rPh sb="196" eb="197">
      <t>ヒク</t>
    </rPh>
    <rPh sb="198" eb="200">
      <t>スイジュン</t>
    </rPh>
    <rPh sb="201" eb="203">
      <t>スイイ</t>
    </rPh>
    <rPh sb="213" eb="215">
      <t>ジョウキョウ</t>
    </rPh>
    <rPh sb="216" eb="218">
      <t>カイゼン</t>
    </rPh>
    <rPh sb="222" eb="225">
      <t>アワシ</t>
    </rPh>
    <rPh sb="225" eb="228">
      <t>ジョウスイドウ</t>
    </rPh>
    <rPh sb="228" eb="232">
      <t>キホンケイカク</t>
    </rPh>
    <rPh sb="233" eb="235">
      <t>スイドウ</t>
    </rPh>
    <rPh sb="240" eb="241">
      <t>モト</t>
    </rPh>
    <rPh sb="244" eb="248">
      <t>キュウスイクイキ</t>
    </rPh>
    <rPh sb="249" eb="253">
      <t>キゾンシセツ</t>
    </rPh>
    <rPh sb="254" eb="256">
      <t>トウゴウ</t>
    </rPh>
    <rPh sb="257" eb="258">
      <t>スス</t>
    </rPh>
    <rPh sb="260" eb="262">
      <t>ケイエイ</t>
    </rPh>
    <rPh sb="263" eb="266">
      <t>ケンゼンセイ</t>
    </rPh>
    <rPh sb="267" eb="270">
      <t>コウリツセイ</t>
    </rPh>
    <rPh sb="271" eb="273">
      <t>コウジョウ</t>
    </rPh>
    <rPh sb="274" eb="275">
      <t>ツト</t>
    </rPh>
    <phoneticPr fontId="4"/>
  </si>
  <si>
    <t>有形固定資産減価償却率、管路経年化率は共に平均より高い水準で推移し、管路更新率についても平均よりも低い状態となっているため、今後も計画的に老朽管布設替工事を実施し、各種施設の耐震化、老朽化対策を図る。</t>
    <rPh sb="0" eb="2">
      <t>ユウケイ</t>
    </rPh>
    <rPh sb="2" eb="6">
      <t>コテイシサン</t>
    </rPh>
    <rPh sb="6" eb="11">
      <t>ゲンカショウキャクリツ</t>
    </rPh>
    <rPh sb="12" eb="14">
      <t>カンロ</t>
    </rPh>
    <rPh sb="14" eb="18">
      <t>ケイネンカリツ</t>
    </rPh>
    <rPh sb="19" eb="20">
      <t>トモ</t>
    </rPh>
    <rPh sb="21" eb="23">
      <t>ヘイキン</t>
    </rPh>
    <rPh sb="25" eb="26">
      <t>タカ</t>
    </rPh>
    <rPh sb="27" eb="29">
      <t>スイジュン</t>
    </rPh>
    <rPh sb="30" eb="32">
      <t>スイイ</t>
    </rPh>
    <rPh sb="34" eb="39">
      <t>カンロコウシンリツ</t>
    </rPh>
    <rPh sb="44" eb="46">
      <t>ヘイキン</t>
    </rPh>
    <rPh sb="49" eb="50">
      <t>ヒク</t>
    </rPh>
    <rPh sb="51" eb="53">
      <t>ジョウタイ</t>
    </rPh>
    <rPh sb="62" eb="64">
      <t>コンゴ</t>
    </rPh>
    <rPh sb="65" eb="68">
      <t>ケイカクテキ</t>
    </rPh>
    <rPh sb="69" eb="72">
      <t>ロウキュウカン</t>
    </rPh>
    <rPh sb="72" eb="75">
      <t>フセツガ</t>
    </rPh>
    <rPh sb="75" eb="77">
      <t>コウジ</t>
    </rPh>
    <rPh sb="78" eb="80">
      <t>ジッシ</t>
    </rPh>
    <rPh sb="82" eb="84">
      <t>カクシュ</t>
    </rPh>
    <rPh sb="84" eb="86">
      <t>シセツ</t>
    </rPh>
    <rPh sb="87" eb="90">
      <t>タイシンカ</t>
    </rPh>
    <rPh sb="91" eb="96">
      <t>ロウキュウカタイサク</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</si>
</sst>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0.37</c:v>
                </c:pt>
                <c:pt idx="2">
                  <c:v>0.55000000000000004</c:v>
                </c:pt>
                <c:pt idx="3">
                  <c:v>0.56000000000000005</c:v>
                </c:pt>
                <c:pt idx="4">
                  <c:v>0.38</c:v>
                </c:pt>
              </c:numCache>
            </c:numRef>
          </c:val>
          <c:extLst>
            <c:ext xmlns:c16="http://schemas.microsoft.com/office/drawing/2014/chart" uri="{C3380CC4-5D6E-409C-BE32-E72D297353CC}">
              <c16:uniqueId val="{00000000-E790-4B7D-8564-4F29EA0533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790-4B7D-8564-4F29EA0533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108.49</c:v>
                </c:pt>
                <c:pt idx="1">
                  <c:v>105.72</c:v>
                </c:pt>
                <c:pt idx="2">
                  <c:v>113.18</c:v>
                </c:pt>
                <c:pt idx="3">
                  <c:v>116.71</c:v>
                </c:pt>
                <c:pt idx="4">
                  <c:v>113.92</c:v>
                </c:pt>
              </c:numCache>
            </c:numRef>
          </c:val>
          <c:extLst>
            <c:ext xmlns:c16="http://schemas.microsoft.com/office/drawing/2014/chart" uri="{C3380CC4-5D6E-409C-BE32-E72D297353CC}">
              <c16:uniqueId val="{00000000-FF56-4261-A941-02F643CA72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F56-4261-A941-02F643CA72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54.77</c:v>
                </c:pt>
                <c:pt idx="1">
                  <c:v>55.93</c:v>
                </c:pt>
                <c:pt idx="2">
                  <c:v>56.85</c:v>
                </c:pt>
                <c:pt idx="3">
                  <c:v>57.73</c:v>
                </c:pt>
                <c:pt idx="4">
                  <c:v>57.98</c:v>
                </c:pt>
              </c:numCache>
            </c:numRef>
          </c:val>
          <c:extLst>
            <c:ext xmlns:c16="http://schemas.microsoft.com/office/drawing/2014/chart" uri="{C3380CC4-5D6E-409C-BE32-E72D297353CC}">
              <c16:uniqueId val="{00000000-FB4A-4870-A187-0D14E65B54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FB4A-4870-A187-0D14E65B54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22.37</c:v>
                </c:pt>
                <c:pt idx="1">
                  <c:v>25.28</c:v>
                </c:pt>
                <c:pt idx="2">
                  <c:v>22.29</c:v>
                </c:pt>
                <c:pt idx="3">
                  <c:v>26.49</c:v>
                </c:pt>
                <c:pt idx="4">
                  <c:v>26.83</c:v>
                </c:pt>
              </c:numCache>
            </c:numRef>
          </c:val>
          <c:extLst>
            <c:ext xmlns:c16="http://schemas.microsoft.com/office/drawing/2014/chart" uri="{C3380CC4-5D6E-409C-BE32-E72D297353CC}">
              <c16:uniqueId val="{00000000-D0D8-4334-B78C-312A8D5462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0D8-4334-B78C-312A8D5462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46-466E-A202-2B55985579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C46-466E-A202-2B55985579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1283.24</c:v>
                </c:pt>
                <c:pt idx="1">
                  <c:v>1317.14</c:v>
                </c:pt>
                <c:pt idx="2">
                  <c:v>1561.75</c:v>
                </c:pt>
                <c:pt idx="3">
                  <c:v>875.68</c:v>
                </c:pt>
                <c:pt idx="4">
                  <c:v>1099.8699999999999</c:v>
                </c:pt>
              </c:numCache>
            </c:numRef>
          </c:val>
          <c:extLst>
            <c:ext xmlns:c16="http://schemas.microsoft.com/office/drawing/2014/chart" uri="{C3380CC4-5D6E-409C-BE32-E72D297353CC}">
              <c16:uniqueId val="{00000000-D93D-47F2-9556-85AEB576F0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D93D-47F2-9556-85AEB576F0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306.83999999999997</c:v>
                </c:pt>
                <c:pt idx="1">
                  <c:v>310.43</c:v>
                </c:pt>
                <c:pt idx="2">
                  <c:v>317.75</c:v>
                </c:pt>
                <c:pt idx="3">
                  <c:v>326.82</c:v>
                </c:pt>
                <c:pt idx="4">
                  <c:v>352.73</c:v>
                </c:pt>
              </c:numCache>
            </c:numRef>
          </c:val>
          <c:extLst>
            <c:ext xmlns:c16="http://schemas.microsoft.com/office/drawing/2014/chart" uri="{C3380CC4-5D6E-409C-BE32-E72D297353CC}">
              <c16:uniqueId val="{00000000-8F7E-4E87-A122-88A23EB838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8F7E-4E87-A122-88A23EB838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106.53</c:v>
                </c:pt>
                <c:pt idx="1">
                  <c:v>103.17</c:v>
                </c:pt>
                <c:pt idx="2">
                  <c:v>110.54</c:v>
                </c:pt>
                <c:pt idx="3">
                  <c:v>114.92</c:v>
                </c:pt>
                <c:pt idx="4">
                  <c:v>112.08</c:v>
                </c:pt>
              </c:numCache>
            </c:numRef>
          </c:val>
          <c:extLst>
            <c:ext xmlns:c16="http://schemas.microsoft.com/office/drawing/2014/chart" uri="{C3380CC4-5D6E-409C-BE32-E72D297353CC}">
              <c16:uniqueId val="{00000000-DEDA-48E8-9C1C-BED1E22751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DEDA-48E8-9C1C-BED1E22751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119.48</c:v>
                </c:pt>
                <c:pt idx="1">
                  <c:v>123.29</c:v>
                </c:pt>
                <c:pt idx="2">
                  <c:v>115.4</c:v>
                </c:pt>
                <c:pt idx="3">
                  <c:v>110.47</c:v>
                </c:pt>
                <c:pt idx="4">
                  <c:v>112.97</c:v>
                </c:pt>
              </c:numCache>
            </c:numRef>
          </c:val>
          <c:extLst>
            <c:ext xmlns:c16="http://schemas.microsoft.com/office/drawing/2014/chart" uri="{C3380CC4-5D6E-409C-BE32-E72D297353CC}">
              <c16:uniqueId val="{00000000-13C2-487A-9E6F-3444091809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3C2-487A-9E6F-3444091809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55.51</c:v>
                </c:pt>
                <c:pt idx="1">
                  <c:v>54.37</c:v>
                </c:pt>
                <c:pt idx="2">
                  <c:v>54.37</c:v>
                </c:pt>
                <c:pt idx="3">
                  <c:v>56.01</c:v>
                </c:pt>
                <c:pt idx="4">
                  <c:v>54.19</c:v>
                </c:pt>
              </c:numCache>
            </c:numRef>
          </c:val>
          <c:extLst>
            <c:ext xmlns:c16="http://schemas.microsoft.com/office/drawing/2014/chart" uri="{C3380CC4-5D6E-409C-BE32-E72D297353CC}">
              <c16:uniqueId val="{00000000-7176-41E0-9522-0DF14CF922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7176-41E0-9522-0DF14CF922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70.22</c:v>
                </c:pt>
                <c:pt idx="1">
                  <c:v>70.45</c:v>
                </c:pt>
                <c:pt idx="2">
                  <c:v>69.22</c:v>
                </c:pt>
                <c:pt idx="3">
                  <c:v>68.56</c:v>
                </c:pt>
                <c:pt idx="4">
                  <c:v>70.510000000000005</c:v>
                </c:pt>
              </c:numCache>
            </c:numRef>
          </c:val>
          <c:extLst>
            <c:ext xmlns:c16="http://schemas.microsoft.com/office/drawing/2014/chart" uri="{C3380CC4-5D6E-409C-BE32-E72D297353CC}">
              <c16:uniqueId val="{00000000-420E-4D14-B3ED-8C0DD44977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20E-4D14-B3ED-8C0DD44977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阿波市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35878</v>
      </c>
      <c r="AM8" s="66"/>
      <c r="AN8" s="66"/>
      <c r="AO8" s="66"/>
      <c r="AP8" s="66"/>
      <c r="AQ8" s="66"/>
      <c r="AR8" s="66"/>
      <c r="AS8" s="66"/>
      <c r="AT8" s="37">
        <f>データ!$S$6</f>
        <v>191.11</v>
      </c>
      <c r="AU8" s="38"/>
      <c r="AV8" s="38"/>
      <c r="AW8" s="38"/>
      <c r="AX8" s="38"/>
      <c r="AY8" s="38"/>
      <c r="AZ8" s="38"/>
      <c r="BA8" s="38"/>
      <c r="BB8" s="55">
        <f>データ!$T$6</f>
        <v>187.73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70.92</v>
      </c>
      <c r="J10" s="38"/>
      <c r="K10" s="38"/>
      <c r="L10" s="38"/>
      <c r="M10" s="38"/>
      <c r="N10" s="38"/>
      <c r="O10" s="65"/>
      <c r="P10" s="55">
        <f>データ!$P$6</f>
        <v>98.75</v>
      </c>
      <c r="Q10" s="55"/>
      <c r="R10" s="55"/>
      <c r="S10" s="55"/>
      <c r="T10" s="55"/>
      <c r="U10" s="55"/>
      <c r="V10" s="55"/>
      <c r="W10" s="66">
        <f>データ!$Q$6</f>
        <v>2530</v>
      </c>
      <c r="X10" s="66"/>
      <c r="Y10" s="66"/>
      <c r="Z10" s="66"/>
      <c r="AA10" s="66"/>
      <c r="AB10" s="66"/>
      <c r="AC10" s="66"/>
      <c r="AD10" s="2"/>
      <c r="AE10" s="2"/>
      <c r="AF10" s="2"/>
      <c r="AG10" s="2"/>
      <c r="AH10" s="2"/>
      <c r="AI10" s="2"/>
      <c r="AJ10" s="2"/>
      <c r="AK10" s="2"/>
      <c r="AL10" s="66">
        <f>データ!$U$6</f>
        <v>35209</v>
      </c>
      <c r="AM10" s="66"/>
      <c r="AN10" s="66"/>
      <c r="AO10" s="66"/>
      <c r="AP10" s="66"/>
      <c r="AQ10" s="66"/>
      <c r="AR10" s="66"/>
      <c r="AS10" s="66"/>
      <c r="AT10" s="37">
        <f>データ!$V$6</f>
        <v>83.18</v>
      </c>
      <c r="AU10" s="38"/>
      <c r="AV10" s="38"/>
      <c r="AW10" s="38"/>
      <c r="AX10" s="38"/>
      <c r="AY10" s="38"/>
      <c r="AZ10" s="38"/>
      <c r="BA10" s="38"/>
      <c r="BB10" s="55">
        <f>データ!$W$6</f>
        <v>423.29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7x7U6ChBplDG1wCouRAkyyo9gY8iqv9Zx0+vZivY0baZl82zRHJ5wFFplAI88YbzMyH7ymxACj3tvl3JssqoQ==" saltValue="0a84kvkCcHsnKXoYVo0eZ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362069</v>
      </c>
      <c r="D6" s="20">
        <f t="shared" si="3"/>
        <v>46</v>
      </c>
      <c r="E6" s="20">
        <f t="shared" si="3"/>
        <v>1</v>
      </c>
      <c r="F6" s="20">
        <f t="shared" si="3"/>
        <v>0</v>
      </c>
      <c r="G6" s="20">
        <f t="shared" si="3"/>
        <v>1</v>
      </c>
      <c r="H6" s="20" t="str">
        <f t="shared" si="3"/>
        <v>徳島県　阿波市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70.92</v>
      </c>
      <c r="P6" s="21">
        <f t="shared" si="3"/>
        <v>98.75</v>
      </c>
      <c r="Q6" s="21">
        <f t="shared" si="3"/>
        <v>2530</v>
      </c>
      <c r="R6" s="21">
        <f t="shared" si="3"/>
        <v>35878</v>
      </c>
      <c r="S6" s="21">
        <f t="shared" si="3"/>
        <v>191.11</v>
      </c>
      <c r="T6" s="21">
        <f t="shared" si="3"/>
        <v>187.73</v>
      </c>
      <c r="U6" s="21">
        <f t="shared" si="3"/>
        <v>35209</v>
      </c>
      <c r="V6" s="21">
        <f t="shared" si="3"/>
        <v>83.18</v>
      </c>
      <c r="W6" s="21">
        <f t="shared" si="3"/>
        <v>423.29</v>
      </c>
      <c r="X6" s="22">
        <f>IF(X7="",NA(),X7)</f>
        <v>108.49</v>
      </c>
      <c r="Y6" s="22">
        <f t="shared" ref="Y6:AG6" si="4">IF(Y7="",NA(),Y7)</f>
        <v>105.72</v>
      </c>
      <c r="Z6" s="22">
        <f t="shared" si="4"/>
        <v>113.18</v>
      </c>
      <c r="AA6" s="22">
        <f t="shared" si="4"/>
        <v>116.71</v>
      </c>
      <c r="AB6" s="22">
        <f t="shared" si="4"/>
        <v>113.92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1283.24</v>
      </c>
      <c r="AU6" s="22">
        <f t="shared" ref="AU6:BC6" si="6">IF(AU7="",NA(),AU7)</f>
        <v>1317.14</v>
      </c>
      <c r="AV6" s="22">
        <f t="shared" si="6"/>
        <v>1561.75</v>
      </c>
      <c r="AW6" s="22">
        <f t="shared" si="6"/>
        <v>875.68</v>
      </c>
      <c r="AX6" s="22">
        <f t="shared" si="6"/>
        <v>1099.8699999999999</v>
      </c>
      <c r="AY6" s="22">
        <f t="shared" si="6"/>
        <v>357.34</v>
      </c>
      <c r="AZ6" s="22">
        <f t="shared" si="6"/>
        <v>366.03</v>
      </c>
      <c r="BA6" s="22">
        <f t="shared" si="6"/>
        <v>365.18</v>
      </c>
      <c r="BB6" s="22">
        <f t="shared" si="6"/>
        <v>327.77</v>
      </c>
      <c r="BC6" s="22">
        <f t="shared" si="6"/>
        <v>338.02</v>
      </c>
      <c r="BD6" s="21" t="str">
        <f>IF(BD7="","",IF(BD7="-","【-】","【"&amp;SUBSTITUTE(TEXT(BD7,"#,##0.00"),"-","△")&amp;"】"))</f>
        <v>【261.51】</v>
      </c>
      <c r="BE6" s="22">
        <f>IF(BE7="",NA(),BE7)</f>
        <v>306.83999999999997</v>
      </c>
      <c r="BF6" s="22">
        <f t="shared" ref="BF6:BN6" si="7">IF(BF7="",NA(),BF7)</f>
        <v>310.43</v>
      </c>
      <c r="BG6" s="22">
        <f t="shared" si="7"/>
        <v>317.75</v>
      </c>
      <c r="BH6" s="22">
        <f t="shared" si="7"/>
        <v>326.82</v>
      </c>
      <c r="BI6" s="22">
        <f t="shared" si="7"/>
        <v>352.73</v>
      </c>
      <c r="BJ6" s="22">
        <f t="shared" si="7"/>
        <v>373.69</v>
      </c>
      <c r="BK6" s="22">
        <f t="shared" si="7"/>
        <v>370.12</v>
      </c>
      <c r="BL6" s="22">
        <f t="shared" si="7"/>
        <v>371.65</v>
      </c>
      <c r="BM6" s="22">
        <f t="shared" si="7"/>
        <v>397.1</v>
      </c>
      <c r="BN6" s="22">
        <f t="shared" si="7"/>
        <v>379.91</v>
      </c>
      <c r="BO6" s="21" t="str">
        <f>IF(BO7="","",IF(BO7="-","【-】","【"&amp;SUBSTITUTE(TEXT(BO7,"#,##0.00"),"-","△")&amp;"】"))</f>
        <v>【265.16】</v>
      </c>
      <c r="BP6" s="22">
        <f>IF(BP7="",NA(),BP7)</f>
        <v>106.53</v>
      </c>
      <c r="BQ6" s="22">
        <f t="shared" ref="BQ6:BY6" si="8">IF(BQ7="",NA(),BQ7)</f>
        <v>103.17</v>
      </c>
      <c r="BR6" s="22">
        <f t="shared" si="8"/>
        <v>110.54</v>
      </c>
      <c r="BS6" s="22">
        <f t="shared" si="8"/>
        <v>114.92</v>
      </c>
      <c r="BT6" s="22">
        <f t="shared" si="8"/>
        <v>112.08</v>
      </c>
      <c r="BU6" s="22">
        <f t="shared" si="8"/>
        <v>99.87</v>
      </c>
      <c r="BV6" s="22">
        <f t="shared" si="8"/>
        <v>100.42</v>
      </c>
      <c r="BW6" s="22">
        <f t="shared" si="8"/>
        <v>98.77</v>
      </c>
      <c r="BX6" s="22">
        <f t="shared" si="8"/>
        <v>95.79</v>
      </c>
      <c r="BY6" s="22">
        <f t="shared" si="8"/>
        <v>98.3</v>
      </c>
      <c r="BZ6" s="21" t="str">
        <f>IF(BZ7="","",IF(BZ7="-","【-】","【"&amp;SUBSTITUTE(TEXT(BZ7,"#,##0.00"),"-","△")&amp;"】"))</f>
        <v>【102.35】</v>
      </c>
      <c r="CA6" s="22">
        <f>IF(CA7="",NA(),CA7)</f>
        <v>119.48</v>
      </c>
      <c r="CB6" s="22">
        <f t="shared" ref="CB6:CJ6" si="9">IF(CB7="",NA(),CB7)</f>
        <v>123.29</v>
      </c>
      <c r="CC6" s="22">
        <f t="shared" si="9"/>
        <v>115.4</v>
      </c>
      <c r="CD6" s="22">
        <f t="shared" si="9"/>
        <v>110.47</v>
      </c>
      <c r="CE6" s="22">
        <f t="shared" si="9"/>
        <v>112.97</v>
      </c>
      <c r="CF6" s="22">
        <f t="shared" si="9"/>
        <v>171.81</v>
      </c>
      <c r="CG6" s="22">
        <f t="shared" si="9"/>
        <v>171.67</v>
      </c>
      <c r="CH6" s="22">
        <f t="shared" si="9"/>
        <v>173.67</v>
      </c>
      <c r="CI6" s="22">
        <f t="shared" si="9"/>
        <v>171.13</v>
      </c>
      <c r="CJ6" s="22">
        <f t="shared" si="9"/>
        <v>173.7</v>
      </c>
      <c r="CK6" s="21" t="str">
        <f>IF(CK7="","",IF(CK7="-","【-】","【"&amp;SUBSTITUTE(TEXT(CK7,"#,##0.00"),"-","△")&amp;"】"))</f>
        <v>【167.74】</v>
      </c>
      <c r="CL6" s="22">
        <f>IF(CL7="",NA(),CL7)</f>
        <v>55.51</v>
      </c>
      <c r="CM6" s="22">
        <f t="shared" ref="CM6:CU6" si="10">IF(CM7="",NA(),CM7)</f>
        <v>54.37</v>
      </c>
      <c r="CN6" s="22">
        <f t="shared" si="10"/>
        <v>54.37</v>
      </c>
      <c r="CO6" s="22">
        <f t="shared" si="10"/>
        <v>56.01</v>
      </c>
      <c r="CP6" s="22">
        <f t="shared" si="10"/>
        <v>54.19</v>
      </c>
      <c r="CQ6" s="22">
        <f t="shared" si="10"/>
        <v>60.03</v>
      </c>
      <c r="CR6" s="22">
        <f t="shared" si="10"/>
        <v>59.74</v>
      </c>
      <c r="CS6" s="22">
        <f t="shared" si="10"/>
        <v>59.67</v>
      </c>
      <c r="CT6" s="22">
        <f t="shared" si="10"/>
        <v>60.12</v>
      </c>
      <c r="CU6" s="22">
        <f t="shared" si="10"/>
        <v>60.34</v>
      </c>
      <c r="CV6" s="21" t="str">
        <f>IF(CV7="","",IF(CV7="-","【-】","【"&amp;SUBSTITUTE(TEXT(CV7,"#,##0.00"),"-","△")&amp;"】"))</f>
        <v>【60.29】</v>
      </c>
      <c r="CW6" s="22">
        <f>IF(CW7="",NA(),CW7)</f>
        <v>70.22</v>
      </c>
      <c r="CX6" s="22">
        <f t="shared" ref="CX6:DF6" si="11">IF(CX7="",NA(),CX7)</f>
        <v>70.45</v>
      </c>
      <c r="CY6" s="22">
        <f t="shared" si="11"/>
        <v>69.22</v>
      </c>
      <c r="CZ6" s="22">
        <f t="shared" si="11"/>
        <v>68.56</v>
      </c>
      <c r="DA6" s="22">
        <f t="shared" si="11"/>
        <v>70.510000000000005</v>
      </c>
      <c r="DB6" s="22">
        <f t="shared" si="11"/>
        <v>84.81</v>
      </c>
      <c r="DC6" s="22">
        <f t="shared" si="11"/>
        <v>84.8</v>
      </c>
      <c r="DD6" s="22">
        <f t="shared" si="11"/>
        <v>84.6</v>
      </c>
      <c r="DE6" s="22">
        <f t="shared" si="11"/>
        <v>84.24</v>
      </c>
      <c r="DF6" s="22">
        <f t="shared" si="11"/>
        <v>84.19</v>
      </c>
      <c r="DG6" s="21" t="str">
        <f>IF(DG7="","",IF(DG7="-","【-】","【"&amp;SUBSTITUTE(TEXT(DG7,"#,##0.00"),"-","△")&amp;"】"))</f>
        <v>【90.12】</v>
      </c>
      <c r="DH6" s="22">
        <f>IF(DH7="",NA(),DH7)</f>
        <v>54.77</v>
      </c>
      <c r="DI6" s="22">
        <f t="shared" ref="DI6:DQ6" si="12">IF(DI7="",NA(),DI7)</f>
        <v>55.93</v>
      </c>
      <c r="DJ6" s="22">
        <f t="shared" si="12"/>
        <v>56.85</v>
      </c>
      <c r="DK6" s="22">
        <f t="shared" si="12"/>
        <v>57.73</v>
      </c>
      <c r="DL6" s="22">
        <f t="shared" si="12"/>
        <v>57.98</v>
      </c>
      <c r="DM6" s="22">
        <f t="shared" si="12"/>
        <v>47.28</v>
      </c>
      <c r="DN6" s="22">
        <f t="shared" si="12"/>
        <v>47.66</v>
      </c>
      <c r="DO6" s="22">
        <f t="shared" si="12"/>
        <v>48.17</v>
      </c>
      <c r="DP6" s="22">
        <f t="shared" si="12"/>
        <v>48.83</v>
      </c>
      <c r="DQ6" s="22">
        <f t="shared" si="12"/>
        <v>49.96</v>
      </c>
      <c r="DR6" s="21" t="str">
        <f>IF(DR7="","",IF(DR7="-","【-】","【"&amp;SUBSTITUTE(TEXT(DR7,"#,##0.00"),"-","△")&amp;"】"))</f>
        <v>【50.88】</v>
      </c>
      <c r="DS6" s="22">
        <f>IF(DS7="",NA(),DS7)</f>
        <v>22.37</v>
      </c>
      <c r="DT6" s="22">
        <f t="shared" ref="DT6:EB6" si="13">IF(DT7="",NA(),DT7)</f>
        <v>25.28</v>
      </c>
      <c r="DU6" s="22">
        <f t="shared" si="13"/>
        <v>22.29</v>
      </c>
      <c r="DV6" s="22">
        <f t="shared" si="13"/>
        <v>26.49</v>
      </c>
      <c r="DW6" s="22">
        <f t="shared" si="13"/>
        <v>26.83</v>
      </c>
      <c r="DX6" s="22">
        <f t="shared" si="13"/>
        <v>12.19</v>
      </c>
      <c r="DY6" s="22">
        <f t="shared" si="13"/>
        <v>15.1</v>
      </c>
      <c r="DZ6" s="22">
        <f t="shared" si="13"/>
        <v>17.12</v>
      </c>
      <c r="EA6" s="22">
        <f t="shared" si="13"/>
        <v>18.18</v>
      </c>
      <c r="EB6" s="22">
        <f t="shared" si="13"/>
        <v>19.32</v>
      </c>
      <c r="EC6" s="21" t="str">
        <f>IF(EC7="","",IF(EC7="-","【-】","【"&amp;SUBSTITUTE(TEXT(EC7,"#,##0.00"),"-","△")&amp;"】"))</f>
        <v>【22.30】</v>
      </c>
      <c r="ED6" s="22">
        <f>IF(ED7="",NA(),ED7)</f>
        <v>0.24</v>
      </c>
      <c r="EE6" s="22">
        <f t="shared" ref="EE6:EM6" si="14">IF(EE7="",NA(),EE7)</f>
        <v>0.37</v>
      </c>
      <c r="EF6" s="22">
        <f t="shared" si="14"/>
        <v>0.55000000000000004</v>
      </c>
      <c r="EG6" s="22">
        <f t="shared" si="14"/>
        <v>0.56000000000000005</v>
      </c>
      <c r="EH6" s="22">
        <f t="shared" si="14"/>
        <v>0.38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362069</v>
      </c>
      <c r="D7" s="24">
        <v>46</v>
      </c>
      <c r="E7" s="24">
        <v>1</v>
      </c>
      <c r="F7" s="24">
        <v>0</v>
      </c>
      <c r="G7" s="24">
        <v>1</v>
      </c>
      <c r="H7" s="24" t="s">
        <v>93</v>
      </c>
      <c r="I7" s="24" t="s">
        <v>94</v>
      </c>
      <c r="J7" s="24" t="s">
        <v>95</v>
      </c>
      <c r="K7" s="24" t="s">
        <v>96</v>
      </c>
      <c r="L7" s="24" t="s">
        <v>97</v>
      </c>
      <c r="M7" s="24" t="s">
        <v>98</v>
      </c>
      <c r="N7" s="25" t="s">
        <v>99</v>
      </c>
      <c r="O7" s="25">
        <v>70.92</v>
      </c>
      <c r="P7" s="25">
        <v>98.75</v>
      </c>
      <c r="Q7" s="25">
        <v>2530</v>
      </c>
      <c r="R7" s="25">
        <v>35878</v>
      </c>
      <c r="S7" s="25">
        <v>191.11</v>
      </c>
      <c r="T7" s="25">
        <v>187.73</v>
      </c>
      <c r="U7" s="25">
        <v>35209</v>
      </c>
      <c r="V7" s="25">
        <v>83.18</v>
      </c>
      <c r="W7" s="25">
        <v>423.29</v>
      </c>
      <c r="X7" s="25">
        <v>108.49</v>
      </c>
      <c r="Y7" s="25">
        <v>105.72</v>
      </c>
      <c r="Z7" s="25">
        <v>113.18</v>
      </c>
      <c r="AA7" s="25">
        <v>116.71</v>
      </c>
      <c r="AB7" s="25">
        <v>113.92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1283.24</v>
      </c>
      <c r="AU7" s="25">
        <v>1317.14</v>
      </c>
      <c r="AV7" s="25">
        <v>1561.75</v>
      </c>
      <c r="AW7" s="25">
        <v>875.68</v>
      </c>
      <c r="AX7" s="25">
        <v>1099.8699999999999</v>
      </c>
      <c r="AY7" s="25">
        <v>357.34</v>
      </c>
      <c r="AZ7" s="25">
        <v>366.03</v>
      </c>
      <c r="BA7" s="25">
        <v>365.18</v>
      </c>
      <c r="BB7" s="25">
        <v>327.77</v>
      </c>
      <c r="BC7" s="25">
        <v>338.02</v>
      </c>
      <c r="BD7" s="25">
        <v>261.51</v>
      </c>
      <c r="BE7" s="25">
        <v>306.83999999999997</v>
      </c>
      <c r="BF7" s="25">
        <v>310.43</v>
      </c>
      <c r="BG7" s="25">
        <v>317.75</v>
      </c>
      <c r="BH7" s="25">
        <v>326.82</v>
      </c>
      <c r="BI7" s="25">
        <v>352.73</v>
      </c>
      <c r="BJ7" s="25">
        <v>373.69</v>
      </c>
      <c r="BK7" s="25">
        <v>370.12</v>
      </c>
      <c r="BL7" s="25">
        <v>371.65</v>
      </c>
      <c r="BM7" s="25">
        <v>397.1</v>
      </c>
      <c r="BN7" s="25">
        <v>379.91</v>
      </c>
      <c r="BO7" s="25">
        <v>265.16000000000003</v>
      </c>
      <c r="BP7" s="25">
        <v>106.53</v>
      </c>
      <c r="BQ7" s="25">
        <v>103.17</v>
      </c>
      <c r="BR7" s="25">
        <v>110.54</v>
      </c>
      <c r="BS7" s="25">
        <v>114.92</v>
      </c>
      <c r="BT7" s="25">
        <v>112.08</v>
      </c>
      <c r="BU7" s="25">
        <v>99.87</v>
      </c>
      <c r="BV7" s="25">
        <v>100.42</v>
      </c>
      <c r="BW7" s="25">
        <v>98.77</v>
      </c>
      <c r="BX7" s="25">
        <v>95.79</v>
      </c>
      <c r="BY7" s="25">
        <v>98.3</v>
      </c>
      <c r="BZ7" s="25">
        <v>102.35</v>
      </c>
      <c r="CA7" s="25">
        <v>119.48</v>
      </c>
      <c r="CB7" s="25">
        <v>123.29</v>
      </c>
      <c r="CC7" s="25">
        <v>115.4</v>
      </c>
      <c r="CD7" s="25">
        <v>110.47</v>
      </c>
      <c r="CE7" s="25">
        <v>112.97</v>
      </c>
      <c r="CF7" s="25">
        <v>171.81</v>
      </c>
      <c r="CG7" s="25">
        <v>171.67</v>
      </c>
      <c r="CH7" s="25">
        <v>173.67</v>
      </c>
      <c r="CI7" s="25">
        <v>171.13</v>
      </c>
      <c r="CJ7" s="25">
        <v>173.7</v>
      </c>
      <c r="CK7" s="25">
        <v>167.74</v>
      </c>
      <c r="CL7" s="25">
        <v>55.51</v>
      </c>
      <c r="CM7" s="25">
        <v>54.37</v>
      </c>
      <c r="CN7" s="25">
        <v>54.37</v>
      </c>
      <c r="CO7" s="25">
        <v>56.01</v>
      </c>
      <c r="CP7" s="25">
        <v>54.19</v>
      </c>
      <c r="CQ7" s="25">
        <v>60.03</v>
      </c>
      <c r="CR7" s="25">
        <v>59.74</v>
      </c>
      <c r="CS7" s="25">
        <v>59.67</v>
      </c>
      <c r="CT7" s="25">
        <v>60.12</v>
      </c>
      <c r="CU7" s="25">
        <v>60.34</v>
      </c>
      <c r="CV7" s="25">
        <v>60.29</v>
      </c>
      <c r="CW7" s="25">
        <v>70.22</v>
      </c>
      <c r="CX7" s="25">
        <v>70.45</v>
      </c>
      <c r="CY7" s="25">
        <v>69.22</v>
      </c>
      <c r="CZ7" s="25">
        <v>68.56</v>
      </c>
      <c r="DA7" s="25">
        <v>70.510000000000005</v>
      </c>
      <c r="DB7" s="25">
        <v>84.81</v>
      </c>
      <c r="DC7" s="25">
        <v>84.8</v>
      </c>
      <c r="DD7" s="25">
        <v>84.6</v>
      </c>
      <c r="DE7" s="25">
        <v>84.24</v>
      </c>
      <c r="DF7" s="25">
        <v>84.19</v>
      </c>
      <c r="DG7" s="25">
        <v>90.12</v>
      </c>
      <c r="DH7" s="25">
        <v>54.77</v>
      </c>
      <c r="DI7" s="25">
        <v>55.93</v>
      </c>
      <c r="DJ7" s="25">
        <v>56.85</v>
      </c>
      <c r="DK7" s="25">
        <v>57.73</v>
      </c>
      <c r="DL7" s="25">
        <v>57.98</v>
      </c>
      <c r="DM7" s="25">
        <v>47.28</v>
      </c>
      <c r="DN7" s="25">
        <v>47.66</v>
      </c>
      <c r="DO7" s="25">
        <v>48.17</v>
      </c>
      <c r="DP7" s="25">
        <v>48.83</v>
      </c>
      <c r="DQ7" s="25">
        <v>49.96</v>
      </c>
      <c r="DR7" s="25">
        <v>50.88</v>
      </c>
      <c r="DS7" s="25">
        <v>22.37</v>
      </c>
      <c r="DT7" s="25">
        <v>25.28</v>
      </c>
      <c r="DU7" s="25">
        <v>22.29</v>
      </c>
      <c r="DV7" s="25">
        <v>26.49</v>
      </c>
      <c r="DW7" s="25">
        <v>26.83</v>
      </c>
      <c r="DX7" s="25">
        <v>12.19</v>
      </c>
      <c r="DY7" s="25">
        <v>15.1</v>
      </c>
      <c r="DZ7" s="25">
        <v>17.12</v>
      </c>
      <c r="EA7" s="25">
        <v>18.18</v>
      </c>
      <c r="EB7" s="25">
        <v>19.32</v>
      </c>
      <c r="EC7" s="25">
        <v>22.3</v>
      </c>
      <c r="ED7" s="25">
        <v>0.24</v>
      </c>
      <c r="EE7" s="25">
        <v>0.37</v>
      </c>
      <c r="EF7" s="25">
        <v>0.55000000000000004</v>
      </c>
      <c r="EG7" s="25">
        <v>0.56000000000000005</v>
      </c>
      <c r="EH7" s="25">
        <v>0.38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坂東 崇弘</cp:lastModifiedBy>
  <dcterms:created xsi:type="dcterms:W3CDTF">2022-12-01T01:04:11Z</dcterms:created>
  <dcterms:modified xsi:type="dcterms:W3CDTF">2023-02-14T00:44:33Z</dcterms:modified>
  <cp:category/>
</cp:coreProperties>
</file>