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Desktop\【経営比較分析表】24東みよし町_送付用\"/>
    </mc:Choice>
  </mc:AlternateContent>
  <workbookProtection workbookAlgorithmName="SHA-512" workbookHashValue="fduPO/qr6OOKxODOXYGqO13MUQcaxkJf7KJVgm1Ix9fUpsYqLXT9dyxhbIYA3P4xrNfifnXFuzYs+YxGLR5KKg==" workbookSaltValue="DjWCC6Ru4EsPsS2feBucA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<sst xmlns="http://schemas.openxmlformats.org/spreadsheetml/2006/main" count="269" uniqueCount="120">
  <si>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</si>
  <si>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</si>
  <si>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</si>
  <si>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</si>
  <si>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</si>
  <si>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</si>
  <si>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</si>
  <si>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</si>
  <si>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</si>
  <si>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</si>
  <si>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</si>
  <si>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</si>
  <si>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</si>
  <si>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</si>
  <si>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</si>
  <si>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</si>
  <si>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</si>
  <si>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</si>
  <si>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</si>
  <si>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</si>
  <si>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</si>
  <si>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</si>
  <si>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</si>
  <si>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</si>
  <si>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</si>
  <si>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</si>
  <si>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</si>
  <si>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</si>
  <si>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</si>
  <si>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</si>
  <si>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</si>
  <si>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</si>
  <si>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</si>
  <si>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</si>
  <si>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</si>
  <si>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</si>
  <si>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</si>
  <si>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</si>
  <si>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</si>
  <si>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</si>
  <si>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</si>
  <si>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</si>
  <si>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</si>
  <si>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</si>
  <si>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</si>
  <si>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</si>
  <si>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</si>
  <si>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</si>
  <si>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</si>
  <si>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</si>
  <si>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</si>
  <si>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</si>
  <si>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</si>
  <si>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</si>
  <si>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</si>
  <si>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</si>
  <si>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</si>
  <si>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</si>
  <si>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</si>
  <si>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</si>
  <si>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</si>
  <si>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</si>
  <si>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</si>
  <si>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</si>
  <si>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</si>
  <si>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</si>
  <si>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</si>
  <si>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</si>
  <si>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</si>
  <si>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</si>
  <si>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</si>
  <si>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</si>
  <si>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</si>
  <si>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</si>
  <si>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</si>
  <si>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</si>
  <si>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</si>
  <si>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</si>
  <si>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</si>
  <si>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</si>
  <si>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</si>
  <si>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</si>
  <si>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</si>
  <si>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</si>
  <si>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</si>
  <si>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</si>
  <si>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</si>
  <si>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</si>
  <si>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</si>
  <si>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</si>
  <si>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</si>
  <si>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</si>
  <si>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</si>
  <si>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</si>
  <si>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</si>
  <si>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</si>
  <si>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</si>
  <si>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</si>
  <si>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東みよし町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</si>
  <si>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</si>
  <si>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</si>
  <si>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</si>
  <si>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</si>
  <si>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</si>
  <si>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</si>
  <si>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</si>
  <si>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</si>
  <si>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</si>
  <si>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</si>
  <si>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</si>
  <si>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</si>
  <si>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</si>
  <si>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</si>
  <si>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</si>
  <si>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</si>
  <si>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</si>
  <si>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</si>
  <si>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①収益的収支比率について
　事業3年目になり安定的な経営が行えるようになってきた。経費削減等に努め健全な経営に努める。
④企業債残高対事業規模比率について
　前年と比較して営業収益（使用料の収入）が若干の増となり、企業債残高対事業費率は縮小している。事業の規模が拡大途中であるため、全国平均値とは大きく離れている。
⑤経費回収率について
　事業3年目に入り事業が安定的に継続出来てきたことにより類似団体平均値を大きく上回っている。今後も整備拡充に伴う使用料収入の増加により改善が見込まれる。
⑥汚水処理原価について
　類似団体平均値より低い金額である。事業3年目になり浄化槽の整備率が安定してきたことにより有収水量が増大した結果である。今後、整備拡充に伴い改善が見込まれる。
⑦施設利用率について
　設置された浄化槽は全て稼働しているため100％となっている。
⑧水洗化率について
　本事業は住民の要望に応じて浄化槽を設置するため100％となっている。引き続きこの数値を維持し公共用水域の水質保全に努めていく。</t>
    <rPh sb="22" eb="25">
      <t>アンテイテキ</t>
    </rPh>
    <rPh sb="26" eb="28">
      <t>ケイエイ</t>
    </rPh>
    <rPh sb="29" eb="30">
      <t>オコナ</t>
    </rPh>
    <rPh sb="79" eb="81">
      <t>ゼンネン</t>
    </rPh>
    <rPh sb="82" eb="84">
      <t>ヒカク</t>
    </rPh>
    <rPh sb="99" eb="101">
      <t>ジャッカン</t>
    </rPh>
    <rPh sb="102" eb="103">
      <t>ゾウ</t>
    </rPh>
    <rPh sb="107" eb="109">
      <t>キギョウ</t>
    </rPh>
    <rPh sb="109" eb="110">
      <t>サイ</t>
    </rPh>
    <rPh sb="110" eb="112">
      <t>ザンダカ</t>
    </rPh>
    <rPh sb="112" eb="113">
      <t>タイ</t>
    </rPh>
    <rPh sb="113" eb="116">
      <t>ジギョウヒ</t>
    </rPh>
    <rPh sb="116" eb="117">
      <t>リツ</t>
    </rPh>
    <rPh sb="118" eb="120">
      <t>シュクショウ</t>
    </rPh>
    <rPh sb="170" eb="172">
      <t>ジギョウ</t>
    </rPh>
    <rPh sb="173" eb="175">
      <t>ネンメ</t>
    </rPh>
    <rPh sb="176" eb="177">
      <t>ハイ</t>
    </rPh>
    <rPh sb="178" eb="180">
      <t>ジギョウ</t>
    </rPh>
    <rPh sb="181" eb="184">
      <t>アンテイテキ</t>
    </rPh>
    <rPh sb="185" eb="187">
      <t>ケイゾク</t>
    </rPh>
    <rPh sb="187" eb="189">
      <t>デキ</t>
    </rPh>
    <rPh sb="208" eb="209">
      <t>ウワ</t>
    </rPh>
    <rPh sb="268" eb="269">
      <t>ヒク</t>
    </rPh>
    <rPh sb="276" eb="278">
      <t>ジギョウ</t>
    </rPh>
    <rPh sb="279" eb="281">
      <t>ネンメ</t>
    </rPh>
    <rPh sb="292" eb="294">
      <t>アンテイ</t>
    </rPh>
    <rPh sb="308" eb="310">
      <t>ゾウダイ</t>
    </rPh>
    <rPh sb="312" eb="314">
      <t>ケッカ</t>
    </rPh>
    <phoneticPr fontId="4"/>
  </si>
  <si>
    <t>　令和元年度に事業が開始されており、設置された浄化槽はすべて3年程の新しい浄化槽のため浄化槽の法定耐用年数を考慮すると現段階では老朽化対策の必要性は生じていない。しかしながら適切な維持管理による浄化槽の性能維持を図り将来の設備更新等に備えておく必要がある。</t>
    <phoneticPr fontId="4"/>
  </si>
  <si>
    <t>　浄化槽の設置基数が増えてきたため、事業の安定性が見えてきた。しかし、今後より一層の整備拡充を図る必要がある。また事業開始時点からPFI方式を採用しており、その特性である民間事業者の経営能力、技術的能力、営業能力等を最大限に活用することにより効率的、効果的に整備を拡充し適正な維持管理を図り、公共用水域の水質保全及び安定的な経営に努めていく。</t>
    <rPh sb="10" eb="11">
      <t>フ</t>
    </rPh>
    <rPh sb="18" eb="20">
      <t>ジギョウ</t>
    </rPh>
    <rPh sb="21" eb="24">
      <t>アンテイセイ</t>
    </rPh>
    <rPh sb="25" eb="26">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</si>
</sst>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97-495D-BBAF-DA06DC06C8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B97-495D-BBAF-DA06DC06C8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4180-42D2-A171-7F9DA84B252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55.96</c:v>
                </c:pt>
                <c:pt idx="3">
                  <c:v>56.45</c:v>
                </c:pt>
                <c:pt idx="4">
                  <c:v>58.26</c:v>
                </c:pt>
              </c:numCache>
            </c:numRef>
          </c:val>
          <c:smooth val="0"/>
          <c:extLst>
            <c:ext xmlns:c16="http://schemas.microsoft.com/office/drawing/2014/chart" uri="{C3380CC4-5D6E-409C-BE32-E72D297353CC}">
              <c16:uniqueId val="{00000001-4180-42D2-A171-7F9DA84B252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27F4-4027-B5E9-595B18D666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60.12</c:v>
                </c:pt>
                <c:pt idx="3">
                  <c:v>54.99</c:v>
                </c:pt>
                <c:pt idx="4">
                  <c:v>66.430000000000007</c:v>
                </c:pt>
              </c:numCache>
            </c:numRef>
          </c:val>
          <c:smooth val="0"/>
          <c:extLst>
            <c:ext xmlns:c16="http://schemas.microsoft.com/office/drawing/2014/chart" uri="{C3380CC4-5D6E-409C-BE32-E72D297353CC}">
              <c16:uniqueId val="{00000001-27F4-4027-B5E9-595B18D666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102.64</c:v>
                </c:pt>
                <c:pt idx="3">
                  <c:v>94.95</c:v>
                </c:pt>
                <c:pt idx="4">
                  <c:v>100</c:v>
                </c:pt>
              </c:numCache>
            </c:numRef>
          </c:val>
          <c:extLst>
            <c:ext xmlns:c16="http://schemas.microsoft.com/office/drawing/2014/chart" uri="{C3380CC4-5D6E-409C-BE32-E72D297353CC}">
              <c16:uniqueId val="{00000000-6598-4861-891F-0B57FEA8897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98-4861-891F-0B57FEA8897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1C-4E4D-8049-A570F60B2DC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1C-4E4D-8049-A570F60B2DC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48-460A-8990-C1D9FF7DD68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48-460A-8990-C1D9FF7DD68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C7-4F0E-B056-3A0481A89B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C7-4F0E-B056-3A0481A89B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AF-4024-930D-0BAB22C73E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AF-4024-930D-0BAB22C73E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217500</c:v>
                </c:pt>
                <c:pt idx="3">
                  <c:v>1057.02</c:v>
                </c:pt>
                <c:pt idx="4">
                  <c:v>816.21</c:v>
                </c:pt>
              </c:numCache>
            </c:numRef>
          </c:val>
          <c:extLst>
            <c:ext xmlns:c16="http://schemas.microsoft.com/office/drawing/2014/chart" uri="{C3380CC4-5D6E-409C-BE32-E72D297353CC}">
              <c16:uniqueId val="{00000000-729D-4AB9-8272-EF1D05B291B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421.25</c:v>
                </c:pt>
                <c:pt idx="3">
                  <c:v>398.42</c:v>
                </c:pt>
                <c:pt idx="4">
                  <c:v>393.35</c:v>
                </c:pt>
              </c:numCache>
            </c:numRef>
          </c:val>
          <c:smooth val="0"/>
          <c:extLst>
            <c:ext xmlns:c16="http://schemas.microsoft.com/office/drawing/2014/chart" uri="{C3380CC4-5D6E-409C-BE32-E72D297353CC}">
              <c16:uniqueId val="{00000001-729D-4AB9-8272-EF1D05B291B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0.03</c:v>
                </c:pt>
                <c:pt idx="3">
                  <c:v>16.73</c:v>
                </c:pt>
                <c:pt idx="4">
                  <c:v>98.15</c:v>
                </c:pt>
              </c:numCache>
            </c:numRef>
          </c:val>
          <c:extLst>
            <c:ext xmlns:c16="http://schemas.microsoft.com/office/drawing/2014/chart" uri="{C3380CC4-5D6E-409C-BE32-E72D297353CC}">
              <c16:uniqueId val="{00000000-9E92-4831-9E49-88929B0A63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53.23</c:v>
                </c:pt>
                <c:pt idx="3">
                  <c:v>50.7</c:v>
                </c:pt>
                <c:pt idx="4">
                  <c:v>48.13</c:v>
                </c:pt>
              </c:numCache>
            </c:numRef>
          </c:val>
          <c:smooth val="0"/>
          <c:extLst>
            <c:ext xmlns:c16="http://schemas.microsoft.com/office/drawing/2014/chart" uri="{C3380CC4-5D6E-409C-BE32-E72D297353CC}">
              <c16:uniqueId val="{00000001-9E92-4831-9E49-88929B0A63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422161.29</c:v>
                </c:pt>
                <c:pt idx="3">
                  <c:v>584.80999999999995</c:v>
                </c:pt>
                <c:pt idx="4">
                  <c:v>106.31</c:v>
                </c:pt>
              </c:numCache>
            </c:numRef>
          </c:val>
          <c:extLst>
            <c:ext xmlns:c16="http://schemas.microsoft.com/office/drawing/2014/chart" uri="{C3380CC4-5D6E-409C-BE32-E72D297353CC}">
              <c16:uniqueId val="{00000000-27AC-43D3-8439-9B17591A17E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283.3</c:v>
                </c:pt>
                <c:pt idx="3">
                  <c:v>289.81</c:v>
                </c:pt>
                <c:pt idx="4">
                  <c:v>301.54000000000002</c:v>
                </c:pt>
              </c:numCache>
            </c:numRef>
          </c:val>
          <c:smooth val="0"/>
          <c:extLst>
            <c:ext xmlns:c16="http://schemas.microsoft.com/office/drawing/2014/chart" uri="{C3380CC4-5D6E-409C-BE32-E72D297353CC}">
              <c16:uniqueId val="{00000001-27AC-43D3-8439-9B17591A17E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徳島県　東みよし町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K3</v>
      </c>
      <c r="X8" s="66"/>
      <c r="Y8" s="66"/>
      <c r="Z8" s="66"/>
      <c r="AA8" s="66"/>
      <c r="AB8" s="66"/>
      <c r="AC8" s="66"/>
      <c r="AD8" s="67" t="str">
        <f>データ!$M$6</f>
        <v>非設置</v>
      </c>
      <c r="AE8" s="67"/>
      <c r="AF8" s="67"/>
      <c r="AG8" s="67"/>
      <c r="AH8" s="67"/>
      <c r="AI8" s="67"/>
      <c r="AJ8" s="67"/>
      <c r="AK8" s="3"/>
      <c r="AL8" s="55">
        <f>データ!S6</f>
        <v>13878</v>
      </c>
      <c r="AM8" s="55"/>
      <c r="AN8" s="55"/>
      <c r="AO8" s="55"/>
      <c r="AP8" s="55"/>
      <c r="AQ8" s="55"/>
      <c r="AR8" s="55"/>
      <c r="AS8" s="55"/>
      <c r="AT8" s="54">
        <f>データ!T6</f>
        <v>122.48</v>
      </c>
      <c r="AU8" s="54"/>
      <c r="AV8" s="54"/>
      <c r="AW8" s="54"/>
      <c r="AX8" s="54"/>
      <c r="AY8" s="54"/>
      <c r="AZ8" s="54"/>
      <c r="BA8" s="54"/>
      <c r="BB8" s="54">
        <f>データ!U6</f>
        <v>113.31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2.67</v>
      </c>
      <c r="Q10" s="54"/>
      <c r="R10" s="54"/>
      <c r="S10" s="54"/>
      <c r="T10" s="54"/>
      <c r="U10" s="54"/>
      <c r="V10" s="54"/>
      <c r="W10" s="54">
        <f>データ!Q6</f>
        <v>100</v>
      </c>
      <c r="X10" s="54"/>
      <c r="Y10" s="54"/>
      <c r="Z10" s="54"/>
      <c r="AA10" s="54"/>
      <c r="AB10" s="54"/>
      <c r="AC10" s="54"/>
      <c r="AD10" s="55">
        <f>データ!R6</f>
        <v>4020</v>
      </c>
      <c r="AE10" s="55"/>
      <c r="AF10" s="55"/>
      <c r="AG10" s="55"/>
      <c r="AH10" s="55"/>
      <c r="AI10" s="55"/>
      <c r="AJ10" s="55"/>
      <c r="AK10" s="2"/>
      <c r="AL10" s="55">
        <f>データ!V6</f>
        <v>367</v>
      </c>
      <c r="AM10" s="55"/>
      <c r="AN10" s="55"/>
      <c r="AO10" s="55"/>
      <c r="AP10" s="55"/>
      <c r="AQ10" s="55"/>
      <c r="AR10" s="55"/>
      <c r="AS10" s="55"/>
      <c r="AT10" s="54">
        <f>データ!W6</f>
        <v>0.05</v>
      </c>
      <c r="AU10" s="54"/>
      <c r="AV10" s="54"/>
      <c r="AW10" s="54"/>
      <c r="AX10" s="54"/>
      <c r="AY10" s="54"/>
      <c r="AZ10" s="54"/>
      <c r="BA10" s="54"/>
      <c r="BB10" s="54">
        <f>データ!X6</f>
        <v>7340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aGYtICDnlBcA7y1HIldn3ua+1NVyjcxOqiRqOz6+oebtSdFWoAyf/2ATEBbZmAVqCLfluaX7GIYYG1Cuo1rA3A==" saltValue="HSmD5a/tAbXYy1rTk26w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364894</v>
      </c>
      <c r="D6" s="19">
        <f t="shared" si="3"/>
        <v>47</v>
      </c>
      <c r="E6" s="19">
        <f t="shared" si="3"/>
        <v>18</v>
      </c>
      <c r="F6" s="19">
        <f t="shared" si="3"/>
        <v>0</v>
      </c>
      <c r="G6" s="19">
        <f t="shared" si="3"/>
        <v>0</v>
      </c>
      <c r="H6" s="19" t="str">
        <f t="shared" si="3"/>
        <v>徳島県　東みよし町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2.67</v>
      </c>
      <c r="Q6" s="20">
        <f t="shared" si="3"/>
        <v>100</v>
      </c>
      <c r="R6" s="20">
        <f t="shared" si="3"/>
        <v>4020</v>
      </c>
      <c r="S6" s="20">
        <f t="shared" si="3"/>
        <v>13878</v>
      </c>
      <c r="T6" s="20">
        <f t="shared" si="3"/>
        <v>122.48</v>
      </c>
      <c r="U6" s="20">
        <f t="shared" si="3"/>
        <v>113.31</v>
      </c>
      <c r="V6" s="20">
        <f t="shared" si="3"/>
        <v>367</v>
      </c>
      <c r="W6" s="20">
        <f t="shared" si="3"/>
        <v>0.05</v>
      </c>
      <c r="X6" s="20">
        <f t="shared" si="3"/>
        <v>7340</v>
      </c>
      <c r="Y6" s="21" t="str">
        <f>IF(Y7="",NA(),Y7)</f>
        <v>-</v>
      </c>
      <c r="Z6" s="21" t="str">
        <f t="shared" ref="Z6:AH6" si="4">IF(Z7="",NA(),Z7)</f>
        <v>-</v>
      </c>
      <c r="AA6" s="21">
        <f t="shared" si="4"/>
        <v>102.64</v>
      </c>
      <c r="AB6" s="21">
        <f t="shared" si="4"/>
        <v>94.95</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f t="shared" si="7"/>
        <v>217500</v>
      </c>
      <c r="BI6" s="21">
        <f t="shared" si="7"/>
        <v>1057.02</v>
      </c>
      <c r="BJ6" s="21">
        <f t="shared" si="7"/>
        <v>816.21</v>
      </c>
      <c r="BK6" s="21" t="str">
        <f t="shared" si="7"/>
        <v>-</v>
      </c>
      <c r="BL6" s="21" t="str">
        <f t="shared" si="7"/>
        <v>-</v>
      </c>
      <c r="BM6" s="21">
        <f t="shared" si="7"/>
        <v>421.25</v>
      </c>
      <c r="BN6" s="21">
        <f t="shared" si="7"/>
        <v>398.42</v>
      </c>
      <c r="BO6" s="21">
        <f t="shared" si="7"/>
        <v>393.35</v>
      </c>
      <c r="BP6" s="20" t="str">
        <f>IF(BP7="","",IF(BP7="-","【-】","【"&amp;SUBSTITUTE(TEXT(BP7,"#,##0.00"),"-","△")&amp;"】"))</f>
        <v>【310.14】</v>
      </c>
      <c r="BQ6" s="21" t="str">
        <f>IF(BQ7="",NA(),BQ7)</f>
        <v>-</v>
      </c>
      <c r="BR6" s="21" t="str">
        <f t="shared" ref="BR6:BZ6" si="8">IF(BR7="",NA(),BR7)</f>
        <v>-</v>
      </c>
      <c r="BS6" s="21">
        <f t="shared" si="8"/>
        <v>0.03</v>
      </c>
      <c r="BT6" s="21">
        <f t="shared" si="8"/>
        <v>16.73</v>
      </c>
      <c r="BU6" s="21">
        <f t="shared" si="8"/>
        <v>98.15</v>
      </c>
      <c r="BV6" s="21" t="str">
        <f t="shared" si="8"/>
        <v>-</v>
      </c>
      <c r="BW6" s="21" t="str">
        <f t="shared" si="8"/>
        <v>-</v>
      </c>
      <c r="BX6" s="21">
        <f t="shared" si="8"/>
        <v>53.23</v>
      </c>
      <c r="BY6" s="21">
        <f t="shared" si="8"/>
        <v>50.7</v>
      </c>
      <c r="BZ6" s="21">
        <f t="shared" si="8"/>
        <v>48.13</v>
      </c>
      <c r="CA6" s="20" t="str">
        <f>IF(CA7="","",IF(CA7="-","【-】","【"&amp;SUBSTITUTE(TEXT(CA7,"#,##0.00"),"-","△")&amp;"】"))</f>
        <v>【57.71】</v>
      </c>
      <c r="CB6" s="21" t="str">
        <f>IF(CB7="",NA(),CB7)</f>
        <v>-</v>
      </c>
      <c r="CC6" s="21" t="str">
        <f t="shared" ref="CC6:CK6" si="9">IF(CC7="",NA(),CC7)</f>
        <v>-</v>
      </c>
      <c r="CD6" s="21">
        <f t="shared" si="9"/>
        <v>422161.29</v>
      </c>
      <c r="CE6" s="21">
        <f t="shared" si="9"/>
        <v>584.80999999999995</v>
      </c>
      <c r="CF6" s="21">
        <f t="shared" si="9"/>
        <v>106.31</v>
      </c>
      <c r="CG6" s="21" t="str">
        <f t="shared" si="9"/>
        <v>-</v>
      </c>
      <c r="CH6" s="21" t="str">
        <f t="shared" si="9"/>
        <v>-</v>
      </c>
      <c r="CI6" s="21">
        <f t="shared" si="9"/>
        <v>283.3</v>
      </c>
      <c r="CJ6" s="21">
        <f t="shared" si="9"/>
        <v>289.81</v>
      </c>
      <c r="CK6" s="21">
        <f t="shared" si="9"/>
        <v>301.54000000000002</v>
      </c>
      <c r="CL6" s="20" t="str">
        <f>IF(CL7="","",IF(CL7="-","【-】","【"&amp;SUBSTITUTE(TEXT(CL7,"#,##0.00"),"-","△")&amp;"】"))</f>
        <v>【286.17】</v>
      </c>
      <c r="CM6" s="21" t="str">
        <f>IF(CM7="",NA(),CM7)</f>
        <v>-</v>
      </c>
      <c r="CN6" s="21" t="str">
        <f t="shared" ref="CN6:CV6" si="10">IF(CN7="",NA(),CN7)</f>
        <v>-</v>
      </c>
      <c r="CO6" s="21">
        <f t="shared" si="10"/>
        <v>100</v>
      </c>
      <c r="CP6" s="21">
        <f t="shared" si="10"/>
        <v>100</v>
      </c>
      <c r="CQ6" s="21">
        <f t="shared" si="10"/>
        <v>100</v>
      </c>
      <c r="CR6" s="21" t="str">
        <f t="shared" si="10"/>
        <v>-</v>
      </c>
      <c r="CS6" s="21" t="str">
        <f t="shared" si="10"/>
        <v>-</v>
      </c>
      <c r="CT6" s="21">
        <f t="shared" si="10"/>
        <v>55.96</v>
      </c>
      <c r="CU6" s="21">
        <f t="shared" si="10"/>
        <v>56.45</v>
      </c>
      <c r="CV6" s="21">
        <f t="shared" si="10"/>
        <v>58.26</v>
      </c>
      <c r="CW6" s="20" t="str">
        <f>IF(CW7="","",IF(CW7="-","【-】","【"&amp;SUBSTITUTE(TEXT(CW7,"#,##0.00"),"-","△")&amp;"】"))</f>
        <v>【56.80】</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364894</v>
      </c>
      <c r="D7" s="23">
        <v>47</v>
      </c>
      <c r="E7" s="23">
        <v>18</v>
      </c>
      <c r="F7" s="23">
        <v>0</v>
      </c>
      <c r="G7" s="23">
        <v>0</v>
      </c>
      <c r="H7" s="23" t="s">
        <v>98</v>
      </c>
      <c r="I7" s="23" t="s">
        <v>99</v>
      </c>
      <c r="J7" s="23" t="s">
        <v>100</v>
      </c>
      <c r="K7" s="23" t="s">
        <v>101</v>
      </c>
      <c r="L7" s="23" t="s">
        <v>102</v>
      </c>
      <c r="M7" s="23" t="s">
        <v>103</v>
      </c>
      <c r="N7" s="24" t="s">
        <v>104</v>
      </c>
      <c r="O7" s="24" t="s">
        <v>105</v>
      </c>
      <c r="P7" s="24">
        <v>2.67</v>
      </c>
      <c r="Q7" s="24">
        <v>100</v>
      </c>
      <c r="R7" s="24">
        <v>4020</v>
      </c>
      <c r="S7" s="24">
        <v>13878</v>
      </c>
      <c r="T7" s="24">
        <v>122.48</v>
      </c>
      <c r="U7" s="24">
        <v>113.31</v>
      </c>
      <c r="V7" s="24">
        <v>367</v>
      </c>
      <c r="W7" s="24">
        <v>0.05</v>
      </c>
      <c r="X7" s="24">
        <v>7340</v>
      </c>
      <c r="Y7" s="24" t="s">
        <v>104</v>
      </c>
      <c r="Z7" s="24" t="s">
        <v>104</v>
      </c>
      <c r="AA7" s="24">
        <v>102.64</v>
      </c>
      <c r="AB7" s="24">
        <v>94.95</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t="s">
        <v>104</v>
      </c>
      <c r="BH7" s="24">
        <v>217500</v>
      </c>
      <c r="BI7" s="24">
        <v>1057.02</v>
      </c>
      <c r="BJ7" s="24">
        <v>816.21</v>
      </c>
      <c r="BK7" s="24" t="s">
        <v>104</v>
      </c>
      <c r="BL7" s="24" t="s">
        <v>104</v>
      </c>
      <c r="BM7" s="24">
        <v>421.25</v>
      </c>
      <c r="BN7" s="24">
        <v>398.42</v>
      </c>
      <c r="BO7" s="24">
        <v>393.35</v>
      </c>
      <c r="BP7" s="24">
        <v>310.14</v>
      </c>
      <c r="BQ7" s="24" t="s">
        <v>104</v>
      </c>
      <c r="BR7" s="24" t="s">
        <v>104</v>
      </c>
      <c r="BS7" s="24">
        <v>0.03</v>
      </c>
      <c r="BT7" s="24">
        <v>16.73</v>
      </c>
      <c r="BU7" s="24">
        <v>98.15</v>
      </c>
      <c r="BV7" s="24" t="s">
        <v>104</v>
      </c>
      <c r="BW7" s="24" t="s">
        <v>104</v>
      </c>
      <c r="BX7" s="24">
        <v>53.23</v>
      </c>
      <c r="BY7" s="24">
        <v>50.7</v>
      </c>
      <c r="BZ7" s="24">
        <v>48.13</v>
      </c>
      <c r="CA7" s="24">
        <v>57.71</v>
      </c>
      <c r="CB7" s="24" t="s">
        <v>104</v>
      </c>
      <c r="CC7" s="24" t="s">
        <v>104</v>
      </c>
      <c r="CD7" s="24">
        <v>422161.29</v>
      </c>
      <c r="CE7" s="24">
        <v>584.80999999999995</v>
      </c>
      <c r="CF7" s="24">
        <v>106.31</v>
      </c>
      <c r="CG7" s="24" t="s">
        <v>104</v>
      </c>
      <c r="CH7" s="24" t="s">
        <v>104</v>
      </c>
      <c r="CI7" s="24">
        <v>283.3</v>
      </c>
      <c r="CJ7" s="24">
        <v>289.81</v>
      </c>
      <c r="CK7" s="24">
        <v>301.54000000000002</v>
      </c>
      <c r="CL7" s="24">
        <v>286.17</v>
      </c>
      <c r="CM7" s="24" t="s">
        <v>104</v>
      </c>
      <c r="CN7" s="24" t="s">
        <v>104</v>
      </c>
      <c r="CO7" s="24">
        <v>100</v>
      </c>
      <c r="CP7" s="24">
        <v>100</v>
      </c>
      <c r="CQ7" s="24">
        <v>100</v>
      </c>
      <c r="CR7" s="24" t="s">
        <v>104</v>
      </c>
      <c r="CS7" s="24" t="s">
        <v>104</v>
      </c>
      <c r="CT7" s="24">
        <v>55.96</v>
      </c>
      <c r="CU7" s="24">
        <v>56.45</v>
      </c>
      <c r="CV7" s="24">
        <v>58.26</v>
      </c>
      <c r="CW7" s="24">
        <v>56.8</v>
      </c>
      <c r="CX7" s="24" t="s">
        <v>104</v>
      </c>
      <c r="CY7" s="24" t="s">
        <v>104</v>
      </c>
      <c r="CZ7" s="24">
        <v>100</v>
      </c>
      <c r="DA7" s="24">
        <v>100</v>
      </c>
      <c r="DB7" s="24">
        <v>100</v>
      </c>
      <c r="DC7" s="24" t="s">
        <v>104</v>
      </c>
      <c r="DD7" s="24" t="s">
        <v>104</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井口 聡</cp:lastModifiedBy>
  <cp:lastPrinted>2023-01-11T05:46:20Z</cp:lastPrinted>
  <dcterms:created xsi:type="dcterms:W3CDTF">2022-12-01T02:08:16Z</dcterms:created>
  <dcterms:modified xsi:type="dcterms:W3CDTF">2023-01-11T05:48:15Z</dcterms:modified>
  <cp:category/>
</cp:coreProperties>
</file>