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NCLJ739\Desktop\"/>
    </mc:Choice>
  </mc:AlternateContent>
  <xr:revisionPtr revIDLastSave="0" documentId="13_ncr:1_{DD7F7D25-E7F6-4D2A-8EF5-0A40DF4D431F}" xr6:coauthVersionLast="47" xr6:coauthVersionMax="47" xr10:uidLastSave="{00000000-0000-0000-0000-000000000000}"/>
  <workbookProtection workbookAlgorithmName="SHA-512" workbookHashValue="QaXTJoHNOlq6QyWMk6qx49CTavhQadjbiBQRiOtlV3h0uD0SHZ/W4fxmY2/y5yadMxJKu4L8CMDQ6tTpwJmE0w==" workbookSaltValue="5lX45QkkT2nVDy3ya923vA==" workbookSpinCount="100000" lockStructure="1"/>
  <bookViews>
    <workbookView xWindow="-120" yWindow="-120" windowWidth="29040" windowHeight="18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P10" i="4"/>
  <c r="I10" i="4"/>
  <c r="B10" i="4"/>
  <c r="AT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<sst xmlns="http://schemas.openxmlformats.org/spreadsheetml/2006/main" count="236" uniqueCount="121">
  <si>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</si>
  <si>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</si>
  <si>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</si>
  <si>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</si>
  <si>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</si>
  <si>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</si>
  <si>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</si>
  <si>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</si>
  <si>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</si>
  <si>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</si>
  <si>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</si>
  <si>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</si>
  <si>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</si>
  <si>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</si>
  <si>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</si>
  <si>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</si>
  <si>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</si>
  <si>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</si>
  <si>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</si>
  <si>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</si>
  <si>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</si>
  <si>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</si>
  <si>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</si>
  <si>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</si>
  <si>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</si>
  <si>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</si>
  <si>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</si>
  <si>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</si>
  <si>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</si>
  <si>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</si>
  <si>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</si>
  <si>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</si>
  <si>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</si>
  <si>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</si>
  <si>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</si>
  <si>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</si>
  <si>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</si>
  <si>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</si>
  <si>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</si>
  <si>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</si>
  <si>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</si>
  <si>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</si>
  <si>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</si>
  <si>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</si>
  <si>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</si>
  <si>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</si>
  <si>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</si>
  <si>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</si>
  <si>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</si>
  <si>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</si>
  <si>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</si>
  <si>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</si>
  <si>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</si>
  <si>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</si>
  <si>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</si>
  <si>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</si>
  <si>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</si>
  <si>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</si>
  <si>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</si>
  <si>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</si>
  <si>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</si>
  <si>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</si>
  <si>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</si>
  <si>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</si>
  <si>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</si>
  <si>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</si>
  <si>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</si>
  <si>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</si>
  <si>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</si>
  <si>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</si>
  <si>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</si>
  <si>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</si>
  <si>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</si>
  <si>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</si>
  <si>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</si>
  <si>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</si>
  <si>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</si>
  <si>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</si>
  <si>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</si>
  <si>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</si>
  <si>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</si>
  <si>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</si>
  <si>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</si>
  <si>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</si>
  <si>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</si>
  <si>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</si>
  <si>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</si>
  <si>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</si>
  <si>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</si>
  <si>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</si>
  <si>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</si>
  <si>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</si>
  <si>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</si>
  <si>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</si>
  <si>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</si>
  <si>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</si>
  <si>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</si>
  <si>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</si>
  <si>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</si>
  <si>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</si>
  <si>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</si>
  <si>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</si>
  <si>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</si>
  <si>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</si>
  <si>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</si>
  <si>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</si>
  <si>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</si>
  <si>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</si>
  <si>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</si>
  <si>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</si>
  <si>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</si>
  <si>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</si>
  <si>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</si>
  <si>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</si>
  <si>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</si>
  <si>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</si>
  <si>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</si>
  <si>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</si>
  <si>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供用開始後19年が経過しており、今後老朽化による機器修繕や突発的な修繕がが予想される。長寿命化対策など中長期的な修繕計画が必要である。</t>
    <rPh sb="25" eb="27">
      <t>キキ</t>
    </rPh>
    <rPh sb="30" eb="33">
      <t>トッパツテキ</t>
    </rPh>
    <rPh sb="34" eb="36">
      <t>シュウゼン</t>
    </rPh>
    <phoneticPr fontId="4"/>
  </si>
  <si>
    <t>　今後、使用料の減少や施設老朽化による更新等により経営悪化が見込まれる。経営改善のため、利用者の加入促進や徴収率の向上、より一層のコスト縮減に努めるとともに、計画的な更新を進めていかなければならない。</t>
    <phoneticPr fontId="4"/>
  </si>
  <si>
    <t>　汚水処理原価が平均値並みまで上昇しており、また、収益的収支比率、経費回収率も100％を下回っており、使用料収入で、費用を補えていない状況であり、一般会計からの繰入金に依存している傾向である。
　今後、人口減少により使用料収入の減少と施設の老朽化による維持管理費用の増加が予想されることから、より一層の経費削減に努めると同時に利用者の加入促進及び徴収率の向上に努める。</t>
    <rPh sb="1" eb="5">
      <t>オスイショリ</t>
    </rPh>
    <rPh sb="5" eb="7">
      <t>ゲンカ</t>
    </rPh>
    <rPh sb="8" eb="11">
      <t>ヘイキンチ</t>
    </rPh>
    <rPh sb="11" eb="12">
      <t>ナ</t>
    </rPh>
    <rPh sb="15" eb="17">
      <t>ジョウショウ</t>
    </rPh>
    <rPh sb="25" eb="28">
      <t>シュウエキテキ</t>
    </rPh>
    <rPh sb="28" eb="30">
      <t>シュウシ</t>
    </rPh>
    <rPh sb="30" eb="32">
      <t>ヒリツ</t>
    </rPh>
    <rPh sb="33" eb="38">
      <t>ケイヒカイシュウリツ</t>
    </rPh>
    <rPh sb="44" eb="46">
      <t>シタマワ</t>
    </rPh>
    <rPh sb="51" eb="56">
      <t>シヨウリョウシュウニュウ</t>
    </rPh>
    <rPh sb="58" eb="60">
      <t>ヒヨウ</t>
    </rPh>
    <rPh sb="61" eb="62">
      <t>オギナ</t>
    </rPh>
    <rPh sb="67" eb="69">
      <t>ジョウキョウ</t>
    </rPh>
    <rPh sb="73" eb="75">
      <t>イッパン</t>
    </rPh>
    <rPh sb="75" eb="77">
      <t>カイケイ</t>
    </rPh>
    <rPh sb="80" eb="83">
      <t>クリイレキン</t>
    </rPh>
    <rPh sb="84" eb="86">
      <t>イゾン</t>
    </rPh>
    <rPh sb="90" eb="9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</si>
</sst>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4B-44D3-AB12-B809FEDBEA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4B-44D3-AB12-B809FEDBEA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31.43</c:v>
                </c:pt>
                <c:pt idx="1">
                  <c:v>30</c:v>
                </c:pt>
                <c:pt idx="2">
                  <c:v>30</c:v>
                </c:pt>
                <c:pt idx="3">
                  <c:v>32.86</c:v>
                </c:pt>
                <c:pt idx="4">
                  <c:v>32.86</c:v>
                </c:pt>
              </c:numCache>
            </c:numRef>
          </c:val>
          <c:extLst>
            <c:ext xmlns:c16="http://schemas.microsoft.com/office/drawing/2014/chart" uri="{C3380CC4-5D6E-409C-BE32-E72D297353CC}">
              <c16:uniqueId val="{00000000-2190-4D37-9D94-9A7AEA198B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23.57</c:v>
                </c:pt>
                <c:pt idx="1">
                  <c:v>48.01</c:v>
                </c:pt>
                <c:pt idx="2">
                  <c:v>40.28</c:v>
                </c:pt>
                <c:pt idx="3">
                  <c:v>42.48</c:v>
                </c:pt>
                <c:pt idx="4">
                  <c:v>39.770000000000003</c:v>
                </c:pt>
              </c:numCache>
            </c:numRef>
          </c:val>
          <c:smooth val="0"/>
          <c:extLst>
            <c:ext xmlns:c16="http://schemas.microsoft.com/office/drawing/2014/chart" uri="{C3380CC4-5D6E-409C-BE32-E72D297353CC}">
              <c16:uniqueId val="{00000001-2190-4D37-9D94-9A7AEA198B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92.05</c:v>
                </c:pt>
                <c:pt idx="1">
                  <c:v>94.05</c:v>
                </c:pt>
                <c:pt idx="2">
                  <c:v>92.59</c:v>
                </c:pt>
                <c:pt idx="3">
                  <c:v>92.21</c:v>
                </c:pt>
                <c:pt idx="4">
                  <c:v>93.06</c:v>
                </c:pt>
              </c:numCache>
            </c:numRef>
          </c:val>
          <c:extLst>
            <c:ext xmlns:c16="http://schemas.microsoft.com/office/drawing/2014/chart" uri="{C3380CC4-5D6E-409C-BE32-E72D297353CC}">
              <c16:uniqueId val="{00000000-B808-4FD2-A745-59AEE986BD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79.72</c:v>
                </c:pt>
                <c:pt idx="1">
                  <c:v>91.18</c:v>
                </c:pt>
                <c:pt idx="2">
                  <c:v>90.78</c:v>
                </c:pt>
                <c:pt idx="3">
                  <c:v>90.73</c:v>
                </c:pt>
                <c:pt idx="4">
                  <c:v>91.64</c:v>
                </c:pt>
              </c:numCache>
            </c:numRef>
          </c:val>
          <c:smooth val="0"/>
          <c:extLst>
            <c:ext xmlns:c16="http://schemas.microsoft.com/office/drawing/2014/chart" uri="{C3380CC4-5D6E-409C-BE32-E72D297353CC}">
              <c16:uniqueId val="{00000001-B808-4FD2-A745-59AEE986BD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110.73</c:v>
                </c:pt>
                <c:pt idx="1">
                  <c:v>98.29</c:v>
                </c:pt>
                <c:pt idx="2">
                  <c:v>107.88</c:v>
                </c:pt>
                <c:pt idx="3">
                  <c:v>95.63</c:v>
                </c:pt>
                <c:pt idx="4">
                  <c:v>94.39</c:v>
                </c:pt>
              </c:numCache>
            </c:numRef>
          </c:val>
          <c:extLst>
            <c:ext xmlns:c16="http://schemas.microsoft.com/office/drawing/2014/chart" uri="{C3380CC4-5D6E-409C-BE32-E72D297353CC}">
              <c16:uniqueId val="{00000000-6052-4B52-BB58-3EDF3A9BC0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52-4B52-BB58-3EDF3A9BC0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A1-4484-9063-888B7A143F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A1-4484-9063-888B7A143F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6-475D-8E54-D764E51B69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6-475D-8E54-D764E51B69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E5-46ED-99AB-8C8FEA7A0E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E5-46ED-99AB-8C8FEA7A0E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07-43AE-A6CA-3ACCD46F42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07-43AE-A6CA-3ACCD46F42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1848.68</c:v>
                </c:pt>
                <c:pt idx="1">
                  <c:v>1714.18</c:v>
                </c:pt>
                <c:pt idx="2">
                  <c:v>1588.96</c:v>
                </c:pt>
                <c:pt idx="3">
                  <c:v>1513.17</c:v>
                </c:pt>
                <c:pt idx="4">
                  <c:v>1417.55</c:v>
                </c:pt>
              </c:numCache>
            </c:numRef>
          </c:val>
          <c:extLst>
            <c:ext xmlns:c16="http://schemas.microsoft.com/office/drawing/2014/chart" uri="{C3380CC4-5D6E-409C-BE32-E72D297353CC}">
              <c16:uniqueId val="{00000000-54EB-4FCB-8431-0E7277FFC0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1395.89</c:v>
                </c:pt>
                <c:pt idx="1">
                  <c:v>506.14</c:v>
                </c:pt>
                <c:pt idx="2">
                  <c:v>544.96</c:v>
                </c:pt>
                <c:pt idx="3">
                  <c:v>406.44</c:v>
                </c:pt>
                <c:pt idx="4">
                  <c:v>254.5</c:v>
                </c:pt>
              </c:numCache>
            </c:numRef>
          </c:val>
          <c:smooth val="0"/>
          <c:extLst>
            <c:ext xmlns:c16="http://schemas.microsoft.com/office/drawing/2014/chart" uri="{C3380CC4-5D6E-409C-BE32-E72D297353CC}">
              <c16:uniqueId val="{00000001-54EB-4FCB-8431-0E7277FFC0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49.92</c:v>
                </c:pt>
                <c:pt idx="1">
                  <c:v>45.07</c:v>
                </c:pt>
                <c:pt idx="2">
                  <c:v>60.41</c:v>
                </c:pt>
                <c:pt idx="3">
                  <c:v>52.17</c:v>
                </c:pt>
                <c:pt idx="4">
                  <c:v>35.76</c:v>
                </c:pt>
              </c:numCache>
            </c:numRef>
          </c:val>
          <c:extLst>
            <c:ext xmlns:c16="http://schemas.microsoft.com/office/drawing/2014/chart" uri="{C3380CC4-5D6E-409C-BE32-E72D297353CC}">
              <c16:uniqueId val="{00000000-234E-4567-9CFB-62A61C9C1C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30.19</c:v>
                </c:pt>
                <c:pt idx="1">
                  <c:v>35.86</c:v>
                </c:pt>
                <c:pt idx="2">
                  <c:v>42.51</c:v>
                </c:pt>
                <c:pt idx="3">
                  <c:v>35.93</c:v>
                </c:pt>
                <c:pt idx="4">
                  <c:v>36.1</c:v>
                </c:pt>
              </c:numCache>
            </c:numRef>
          </c:val>
          <c:smooth val="0"/>
          <c:extLst>
            <c:ext xmlns:c16="http://schemas.microsoft.com/office/drawing/2014/chart" uri="{C3380CC4-5D6E-409C-BE32-E72D297353CC}">
              <c16:uniqueId val="{00000001-234E-4567-9CFB-62A61C9C1C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396.45</c:v>
                </c:pt>
                <c:pt idx="1">
                  <c:v>475.42</c:v>
                </c:pt>
                <c:pt idx="2">
                  <c:v>332.67</c:v>
                </c:pt>
                <c:pt idx="3">
                  <c:v>365.34</c:v>
                </c:pt>
                <c:pt idx="4">
                  <c:v>534.34</c:v>
                </c:pt>
              </c:numCache>
            </c:numRef>
          </c:val>
          <c:extLst>
            <c:ext xmlns:c16="http://schemas.microsoft.com/office/drawing/2014/chart" uri="{C3380CC4-5D6E-409C-BE32-E72D297353CC}">
              <c16:uniqueId val="{00000000-D389-464E-926C-902DE9B3C4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547.11</c:v>
                </c:pt>
                <c:pt idx="1">
                  <c:v>448.63</c:v>
                </c:pt>
                <c:pt idx="2">
                  <c:v>447.34</c:v>
                </c:pt>
                <c:pt idx="3">
                  <c:v>499.55</c:v>
                </c:pt>
                <c:pt idx="4">
                  <c:v>529.77</c:v>
                </c:pt>
              </c:numCache>
            </c:numRef>
          </c:val>
          <c:smooth val="0"/>
          <c:extLst>
            <c:ext xmlns:c16="http://schemas.microsoft.com/office/drawing/2014/chart" uri="{C3380CC4-5D6E-409C-BE32-E72D297353CC}">
              <c16:uniqueId val="{00000001-D389-464E-926C-902DE9B3C4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7"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那賀町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林業集落排水</v>
      </c>
      <c r="Q8" s="65"/>
      <c r="R8" s="65"/>
      <c r="S8" s="65"/>
      <c r="T8" s="65"/>
      <c r="U8" s="65"/>
      <c r="V8" s="65"/>
      <c r="W8" s="65" t="str">
        <f>データ!L6</f>
        <v>G2</v>
      </c>
      <c r="X8" s="65"/>
      <c r="Y8" s="65"/>
      <c r="Z8" s="65"/>
      <c r="AA8" s="65"/>
      <c r="AB8" s="65"/>
      <c r="AC8" s="65"/>
      <c r="AD8" s="66" t="str">
        <f>データ!$M$6</f>
        <v>非設置</v>
      </c>
      <c r="AE8" s="66"/>
      <c r="AF8" s="66"/>
      <c r="AG8" s="66"/>
      <c r="AH8" s="66"/>
      <c r="AI8" s="66"/>
      <c r="AJ8" s="66"/>
      <c r="AK8" s="3"/>
      <c r="AL8" s="46">
        <f>データ!S6</f>
        <v>7716</v>
      </c>
      <c r="AM8" s="46"/>
      <c r="AN8" s="46"/>
      <c r="AO8" s="46"/>
      <c r="AP8" s="46"/>
      <c r="AQ8" s="46"/>
      <c r="AR8" s="46"/>
      <c r="AS8" s="46"/>
      <c r="AT8" s="45">
        <f>データ!T6</f>
        <v>694.98</v>
      </c>
      <c r="AU8" s="45"/>
      <c r="AV8" s="45"/>
      <c r="AW8" s="45"/>
      <c r="AX8" s="45"/>
      <c r="AY8" s="45"/>
      <c r="AZ8" s="45"/>
      <c r="BA8" s="45"/>
      <c r="BB8" s="45">
        <f>データ!U6</f>
        <v>11.1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0.95</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72</v>
      </c>
      <c r="AM10" s="46"/>
      <c r="AN10" s="46"/>
      <c r="AO10" s="46"/>
      <c r="AP10" s="46"/>
      <c r="AQ10" s="46"/>
      <c r="AR10" s="46"/>
      <c r="AS10" s="46"/>
      <c r="AT10" s="45">
        <f>データ!W6</f>
        <v>0.11</v>
      </c>
      <c r="AU10" s="45"/>
      <c r="AV10" s="45"/>
      <c r="AW10" s="45"/>
      <c r="AX10" s="45"/>
      <c r="AY10" s="45"/>
      <c r="AZ10" s="45"/>
      <c r="BA10" s="45"/>
      <c r="BB10" s="45">
        <f>データ!X6</f>
        <v>654.54999999999995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【281.54】</v>
      </c>
      <c r="I86" s="12" t="str">
        <f>データ!CA6</f>
        <v>【35.92】</v>
      </c>
      <c r="J86" s="12" t="str">
        <f>データ!CL6</f>
        <v>【527.91】</v>
      </c>
      <c r="K86" s="12" t="str">
        <f>データ!CW6</f>
        <v>【40.17】</v>
      </c>
      <c r="L86" s="12" t="str">
        <f>データ!DH6</f>
        <v>【91.09】</v>
      </c>
      <c r="M86" s="12" t="s">
        <v>43</v>
      </c>
      <c r="N86" s="12" t="s">
        <v>44</v>
      </c>
      <c r="O86" s="12" t="str">
        <f>データ!EO6</f>
        <v>【0.00】</v>
      </c>
    </row>
  </sheetData>
  <sheetProtection algorithmName="SHA-512" hashValue="GIAEpArZrzBaHx6Ujd2cn7QkMDgEpAabn0ga2kprlohR0Zwe6EJFy/PkraQuHJxhLYDvN60QRgy+GEF+MRHiAw==" saltValue="3nn6L632AO21iiaPAJMD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363685</v>
      </c>
      <c r="D6" s="19">
        <f t="shared" si="3"/>
        <v>47</v>
      </c>
      <c r="E6" s="19">
        <f t="shared" si="3"/>
        <v>17</v>
      </c>
      <c r="F6" s="19">
        <f t="shared" si="3"/>
        <v>7</v>
      </c>
      <c r="G6" s="19">
        <f t="shared" si="3"/>
        <v>0</v>
      </c>
      <c r="H6" s="19" t="str">
        <f t="shared" si="3"/>
        <v>徳島県　那賀町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0.95</v>
      </c>
      <c r="Q6" s="20">
        <f t="shared" si="3"/>
        <v>100</v>
      </c>
      <c r="R6" s="20">
        <f t="shared" si="3"/>
        <v>3850</v>
      </c>
      <c r="S6" s="20">
        <f t="shared" si="3"/>
        <v>7716</v>
      </c>
      <c r="T6" s="20">
        <f t="shared" si="3"/>
        <v>694.98</v>
      </c>
      <c r="U6" s="20">
        <f t="shared" si="3"/>
        <v>11.1</v>
      </c>
      <c r="V6" s="20">
        <f t="shared" si="3"/>
        <v>72</v>
      </c>
      <c r="W6" s="20">
        <f t="shared" si="3"/>
        <v>0.11</v>
      </c>
      <c r="X6" s="20">
        <f t="shared" si="3"/>
        <v>654.54999999999995</v>
      </c>
      <c r="Y6" s="21">
        <f>IF(Y7="",NA(),Y7)</f>
        <v>110.73</v>
      </c>
      <c r="Z6" s="21">
        <f t="shared" ref="Z6:AH6" si="4">IF(Z7="",NA(),Z7)</f>
        <v>98.29</v>
      </c>
      <c r="AA6" s="21">
        <f t="shared" si="4"/>
        <v>107.88</v>
      </c>
      <c r="AB6" s="21">
        <f t="shared" si="4"/>
        <v>95.63</v>
      </c>
      <c r="AC6" s="21">
        <f t="shared" si="4"/>
        <v>94.39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1848.68</v>
      </c>
      <c r="BG6" s="21">
        <f t="shared" ref="BG6:BO6" si="7">IF(BG7="",NA(),BG7)</f>
        <v>1714.18</v>
      </c>
      <c r="BH6" s="21">
        <f t="shared" si="7"/>
        <v>1588.96</v>
      </c>
      <c r="BI6" s="21">
        <f t="shared" si="7"/>
        <v>1513.17</v>
      </c>
      <c r="BJ6" s="21">
        <f t="shared" si="7"/>
        <v>1417.55</v>
      </c>
      <c r="BK6" s="21">
        <f t="shared" si="7"/>
        <v>1395.89</v>
      </c>
      <c r="BL6" s="21">
        <f t="shared" si="7"/>
        <v>506.14</v>
      </c>
      <c r="BM6" s="21">
        <f t="shared" si="7"/>
        <v>544.96</v>
      </c>
      <c r="BN6" s="21">
        <f t="shared" si="7"/>
        <v>406.44</v>
      </c>
      <c r="BO6" s="21">
        <f t="shared" si="7"/>
        <v>254.5</v>
      </c>
      <c r="BP6" s="20" t="str">
        <f>IF(BP7="","",IF(BP7="-","【-】","【"&amp;SUBSTITUTE(TEXT(BP7,"#,##0.00"),"-","△")&amp;"】"))</f>
        <v>【281.54】</v>
      </c>
      <c r="BQ6" s="21">
        <f>IF(BQ7="",NA(),BQ7)</f>
        <v>49.92</v>
      </c>
      <c r="BR6" s="21">
        <f t="shared" ref="BR6:BZ6" si="8">IF(BR7="",NA(),BR7)</f>
        <v>45.07</v>
      </c>
      <c r="BS6" s="21">
        <f t="shared" si="8"/>
        <v>60.41</v>
      </c>
      <c r="BT6" s="21">
        <f t="shared" si="8"/>
        <v>52.17</v>
      </c>
      <c r="BU6" s="21">
        <f t="shared" si="8"/>
        <v>35.76</v>
      </c>
      <c r="BV6" s="21">
        <f t="shared" si="8"/>
        <v>30.19</v>
      </c>
      <c r="BW6" s="21">
        <f t="shared" si="8"/>
        <v>35.86</v>
      </c>
      <c r="BX6" s="21">
        <f t="shared" si="8"/>
        <v>42.51</v>
      </c>
      <c r="BY6" s="21">
        <f t="shared" si="8"/>
        <v>35.93</v>
      </c>
      <c r="BZ6" s="21">
        <f t="shared" si="8"/>
        <v>36.1</v>
      </c>
      <c r="CA6" s="20" t="str">
        <f>IF(CA7="","",IF(CA7="-","【-】","【"&amp;SUBSTITUTE(TEXT(CA7,"#,##0.00"),"-","△")&amp;"】"))</f>
        <v>【35.92】</v>
      </c>
      <c r="CB6" s="21">
        <f>IF(CB7="",NA(),CB7)</f>
        <v>396.45</v>
      </c>
      <c r="CC6" s="21">
        <f t="shared" ref="CC6:CK6" si="9">IF(CC7="",NA(),CC7)</f>
        <v>475.42</v>
      </c>
      <c r="CD6" s="21">
        <f t="shared" si="9"/>
        <v>332.67</v>
      </c>
      <c r="CE6" s="21">
        <f t="shared" si="9"/>
        <v>365.34</v>
      </c>
      <c r="CF6" s="21">
        <f t="shared" si="9"/>
        <v>534.34</v>
      </c>
      <c r="CG6" s="21">
        <f t="shared" si="9"/>
        <v>547.11</v>
      </c>
      <c r="CH6" s="21">
        <f t="shared" si="9"/>
        <v>448.63</v>
      </c>
      <c r="CI6" s="21">
        <f t="shared" si="9"/>
        <v>447.34</v>
      </c>
      <c r="CJ6" s="21">
        <f t="shared" si="9"/>
        <v>499.55</v>
      </c>
      <c r="CK6" s="21">
        <f t="shared" si="9"/>
        <v>529.77</v>
      </c>
      <c r="CL6" s="20" t="str">
        <f>IF(CL7="","",IF(CL7="-","【-】","【"&amp;SUBSTITUTE(TEXT(CL7,"#,##0.00"),"-","△")&amp;"】"))</f>
        <v>【527.91】</v>
      </c>
      <c r="CM6" s="21">
        <f>IF(CM7="",NA(),CM7)</f>
        <v>31.43</v>
      </c>
      <c r="CN6" s="21">
        <f t="shared" ref="CN6:CV6" si="10">IF(CN7="",NA(),CN7)</f>
        <v>30</v>
      </c>
      <c r="CO6" s="21">
        <f t="shared" si="10"/>
        <v>30</v>
      </c>
      <c r="CP6" s="21">
        <f t="shared" si="10"/>
        <v>32.86</v>
      </c>
      <c r="CQ6" s="21">
        <f t="shared" si="10"/>
        <v>32.86</v>
      </c>
      <c r="CR6" s="21">
        <f t="shared" si="10"/>
        <v>23.57</v>
      </c>
      <c r="CS6" s="21">
        <f t="shared" si="10"/>
        <v>48.01</v>
      </c>
      <c r="CT6" s="21">
        <f t="shared" si="10"/>
        <v>40.28</v>
      </c>
      <c r="CU6" s="21">
        <f t="shared" si="10"/>
        <v>42.48</v>
      </c>
      <c r="CV6" s="21">
        <f t="shared" si="10"/>
        <v>39.770000000000003</v>
      </c>
      <c r="CW6" s="20" t="str">
        <f>IF(CW7="","",IF(CW7="-","【-】","【"&amp;SUBSTITUTE(TEXT(CW7,"#,##0.00"),"-","△")&amp;"】"))</f>
        <v>【40.17】</v>
      </c>
      <c r="CX6" s="21">
        <f>IF(CX7="",NA(),CX7)</f>
        <v>92.05</v>
      </c>
      <c r="CY6" s="21">
        <f t="shared" ref="CY6:DG6" si="11">IF(CY7="",NA(),CY7)</f>
        <v>94.05</v>
      </c>
      <c r="CZ6" s="21">
        <f t="shared" si="11"/>
        <v>92.59</v>
      </c>
      <c r="DA6" s="21">
        <f t="shared" si="11"/>
        <v>92.21</v>
      </c>
      <c r="DB6" s="21">
        <f t="shared" si="11"/>
        <v>93.06</v>
      </c>
      <c r="DC6" s="21">
        <f t="shared" si="11"/>
        <v>79.72</v>
      </c>
      <c r="DD6" s="21">
        <f t="shared" si="11"/>
        <v>91.18</v>
      </c>
      <c r="DE6" s="21">
        <f t="shared" si="11"/>
        <v>90.78</v>
      </c>
      <c r="DF6" s="21">
        <f t="shared" si="11"/>
        <v>90.73</v>
      </c>
      <c r="DG6" s="21">
        <f t="shared" si="11"/>
        <v>91.64</v>
      </c>
      <c r="DH6" s="20" t="str">
        <f>IF(DH7="","",IF(DH7="-","【-】","【"&amp;SUBSTITUTE(TEXT(DH7,"#,##0.00"),"-","△")&amp;"】"))</f>
        <v>【91.09】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363685</v>
      </c>
      <c r="D7" s="23">
        <v>47</v>
      </c>
      <c r="E7" s="23">
        <v>17</v>
      </c>
      <c r="F7" s="23">
        <v>7</v>
      </c>
      <c r="G7" s="23">
        <v>0</v>
      </c>
      <c r="H7" s="23" t="s">
        <v>98</v>
      </c>
      <c r="I7" s="23" t="s">
        <v>99</v>
      </c>
      <c r="J7" s="23" t="s">
        <v>100</v>
      </c>
      <c r="K7" s="23" t="s">
        <v>101</v>
      </c>
      <c r="L7" s="23" t="s">
        <v>102</v>
      </c>
      <c r="M7" s="23" t="s">
        <v>103</v>
      </c>
      <c r="N7" s="24" t="s">
        <v>104</v>
      </c>
      <c r="O7" s="24" t="s">
        <v>105</v>
      </c>
      <c r="P7" s="24">
        <v>0.95</v>
      </c>
      <c r="Q7" s="24">
        <v>100</v>
      </c>
      <c r="R7" s="24">
        <v>3850</v>
      </c>
      <c r="S7" s="24">
        <v>7716</v>
      </c>
      <c r="T7" s="24">
        <v>694.98</v>
      </c>
      <c r="U7" s="24">
        <v>11.1</v>
      </c>
      <c r="V7" s="24">
        <v>72</v>
      </c>
      <c r="W7" s="24">
        <v>0.11</v>
      </c>
      <c r="X7" s="24">
        <v>654.54999999999995</v>
      </c>
      <c r="Y7" s="24">
        <v>110.73</v>
      </c>
      <c r="Z7" s="24">
        <v>98.29</v>
      </c>
      <c r="AA7" s="24">
        <v>107.88</v>
      </c>
      <c r="AB7" s="24">
        <v>95.63</v>
      </c>
      <c r="AC7" s="24">
        <v>94.39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1848.68</v>
      </c>
      <c r="BG7" s="24">
        <v>1714.18</v>
      </c>
      <c r="BH7" s="24">
        <v>1588.96</v>
      </c>
      <c r="BI7" s="24">
        <v>1513.17</v>
      </c>
      <c r="BJ7" s="24">
        <v>1417.55</v>
      </c>
      <c r="BK7" s="24">
        <v>1395.89</v>
      </c>
      <c r="BL7" s="24">
        <v>506.14</v>
      </c>
      <c r="BM7" s="24">
        <v>544.96</v>
      </c>
      <c r="BN7" s="24">
        <v>406.44</v>
      </c>
      <c r="BO7" s="24">
        <v>254.5</v>
      </c>
      <c r="BP7" s="24">
        <v>281.54000000000002</v>
      </c>
      <c r="BQ7" s="24">
        <v>49.92</v>
      </c>
      <c r="BR7" s="24">
        <v>45.07</v>
      </c>
      <c r="BS7" s="24">
        <v>60.41</v>
      </c>
      <c r="BT7" s="24">
        <v>52.17</v>
      </c>
      <c r="BU7" s="24">
        <v>35.76</v>
      </c>
      <c r="BV7" s="24">
        <v>30.19</v>
      </c>
      <c r="BW7" s="24">
        <v>35.86</v>
      </c>
      <c r="BX7" s="24">
        <v>42.51</v>
      </c>
      <c r="BY7" s="24">
        <v>35.93</v>
      </c>
      <c r="BZ7" s="24">
        <v>36.1</v>
      </c>
      <c r="CA7" s="24">
        <v>35.92</v>
      </c>
      <c r="CB7" s="24">
        <v>396.45</v>
      </c>
      <c r="CC7" s="24">
        <v>475.42</v>
      </c>
      <c r="CD7" s="24">
        <v>332.67</v>
      </c>
      <c r="CE7" s="24">
        <v>365.34</v>
      </c>
      <c r="CF7" s="24">
        <v>534.34</v>
      </c>
      <c r="CG7" s="24">
        <v>547.11</v>
      </c>
      <c r="CH7" s="24">
        <v>448.63</v>
      </c>
      <c r="CI7" s="24">
        <v>447.34</v>
      </c>
      <c r="CJ7" s="24">
        <v>499.55</v>
      </c>
      <c r="CK7" s="24">
        <v>529.77</v>
      </c>
      <c r="CL7" s="24">
        <v>527.91</v>
      </c>
      <c r="CM7" s="24">
        <v>31.43</v>
      </c>
      <c r="CN7" s="24">
        <v>30</v>
      </c>
      <c r="CO7" s="24">
        <v>30</v>
      </c>
      <c r="CP7" s="24">
        <v>32.86</v>
      </c>
      <c r="CQ7" s="24">
        <v>32.86</v>
      </c>
      <c r="CR7" s="24">
        <v>23.57</v>
      </c>
      <c r="CS7" s="24">
        <v>48.01</v>
      </c>
      <c r="CT7" s="24">
        <v>40.28</v>
      </c>
      <c r="CU7" s="24">
        <v>42.48</v>
      </c>
      <c r="CV7" s="24">
        <v>39.770000000000003</v>
      </c>
      <c r="CW7" s="24">
        <v>40.17</v>
      </c>
      <c r="CX7" s="24">
        <v>92.05</v>
      </c>
      <c r="CY7" s="24">
        <v>94.05</v>
      </c>
      <c r="CZ7" s="24">
        <v>92.59</v>
      </c>
      <c r="DA7" s="24">
        <v>92.21</v>
      </c>
      <c r="DB7" s="24">
        <v>93.06</v>
      </c>
      <c r="DC7" s="24">
        <v>79.72</v>
      </c>
      <c r="DD7" s="24">
        <v>91.18</v>
      </c>
      <c r="DE7" s="24">
        <v>90.78</v>
      </c>
      <c r="DF7" s="24">
        <v>90.73</v>
      </c>
      <c r="DG7" s="24">
        <v>91.64</v>
      </c>
      <c r="DH7" s="24">
        <v>91.09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NCLJ739</cp:lastModifiedBy>
  <cp:lastPrinted>2023-01-13T06:41:07Z</cp:lastPrinted>
  <dcterms:created xsi:type="dcterms:W3CDTF">2022-12-01T02:04:32Z</dcterms:created>
  <dcterms:modified xsi:type="dcterms:W3CDTF">2023-01-13T06:41:36Z</dcterms:modified>
  <cp:category/>
</cp:coreProperties>
</file>