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fujiki-takashi\Desktop\【令和５年２月３日（金）１７：００〆】公営企業に係る経営比較分析表（令和３年度決算）の分析等について\"/>
    </mc:Choice>
  </mc:AlternateContent>
  <xr:revisionPtr revIDLastSave="0" documentId="13_ncr:1_{CCF8E0BA-AF74-4277-AF36-E4286338488C}" xr6:coauthVersionLast="36" xr6:coauthVersionMax="36" xr10:uidLastSave="{00000000-0000-0000-0000-000000000000}"/>
  <workbookProtection workbookAlgorithmName="SHA-512" workbookHashValue="O2cLPejTvgIZC8CGT+ckVdBDmzrF9BE/KOC+yQRKb0vtXnVXrH0SnSFq/vqnp/qRmlj5e1z4qkNEjCN6mXIywQ==" workbookSaltValue="xDKOWI9UIaLrh7YFHqvAZQ==" workbookSpinCount="100000" lockStructure="1"/>
  <bookViews>
    <workbookView xWindow="0" yWindow="0" windowWidth="17595" windowHeight="901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E86" i="4"/>
  <c r="AT10" i="4"/>
  <c r="I10" i="4"/>
  <c r="I8" i="4"/>
</calcChain>
</file>

<file path=xl/sharedStrings.xml><?xml version="1.0" encoding="utf-8"?>
<sst xmlns="http://schemas.openxmlformats.org/spreadsheetml/2006/main" count="236" uniqueCount="124">
  <si>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</si>
  <si>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</si>
  <si>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</si>
  <si>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</si>
  <si>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</si>
  <si>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</si>
  <si>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</si>
  <si>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</si>
  <si>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</si>
  <si>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</si>
  <si>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</si>
  <si>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</si>
  <si>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</si>
  <si>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</si>
  <si>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</si>
  <si>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</si>
  <si>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</si>
  <si>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</si>
  <si>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</si>
  <si>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</si>
  <si>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</si>
  <si>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</si>
  <si>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</si>
  <si>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</si>
  <si>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</si>
  <si>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</si>
  <si>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</si>
  <si>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</si>
  <si>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</si>
  <si>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</si>
  <si>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</si>
  <si>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</si>
  <si>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</si>
  <si>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</si>
  <si>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</si>
  <si>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</si>
  <si>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</si>
  <si>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</si>
  <si>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</si>
  <si>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</si>
  <si>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</si>
  <si>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</si>
  <si>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</si>
  <si>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</si>
  <si>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</si>
  <si>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</si>
  <si>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</si>
  <si>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</si>
  <si>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</si>
  <si>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</si>
  <si>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</si>
  <si>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</si>
  <si>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</si>
  <si>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</si>
  <si>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</si>
  <si>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</si>
  <si>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</si>
  <si>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</si>
  <si>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</si>
  <si>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</si>
  <si>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</si>
  <si>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</si>
  <si>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</si>
  <si>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</si>
  <si>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</si>
  <si>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</si>
  <si>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</si>
  <si>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</si>
  <si>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</si>
  <si>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</si>
  <si>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</si>
  <si>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</si>
  <si>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</si>
  <si>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</si>
  <si>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</si>
  <si>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</si>
  <si>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</si>
  <si>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</si>
  <si>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</si>
  <si>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</si>
  <si>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</si>
  <si>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</si>
  <si>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</si>
  <si>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</si>
  <si>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</si>
  <si>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</si>
  <si>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</si>
  <si>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</si>
  <si>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</si>
  <si>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</si>
  <si>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</si>
  <si>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</si>
  <si>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</si>
  <si>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</si>
  <si>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</si>
  <si>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</si>
  <si>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</si>
  <si>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</si>
  <si>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</si>
  <si>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</si>
  <si>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</si>
  <si>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</si>
  <si>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</si>
  <si>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</si>
  <si>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</si>
  <si>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</si>
  <si>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</si>
  <si>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</si>
  <si>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</si>
  <si>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</si>
  <si>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</si>
  <si>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</si>
  <si>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</si>
  <si>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</si>
  <si>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</si>
  <si>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</si>
  <si>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</si>
  <si>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</si>
  <si>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</si>
  <si>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</si>
  <si>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</si>
  <si>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町内で１処理区を有しており、平成１３年から一部供用開始、翌年度には全部供用開始としている。
　経営については、一般会計からの繰入金に依存している状況である。本施設の加入率は１００％であり、今後も収入増は見込めないことから、引き続き経費の削減に努める。なお、経営基盤強化のため令和６年度より公営企業法を適用する。</t>
    <phoneticPr fontId="4"/>
  </si>
  <si>
    <t>　供用開始から２０年が経過しており、管渠の更新には至ってないものの、真空ポンプや通報装置等、各種機器の修繕が発生している。今後は、令和２年度に策定した最適整備構想に則って整備を進めていく。</t>
    <phoneticPr fontId="4"/>
  </si>
  <si>
    <t>　効率的な設備投資や経費削減を行い、一般会計からの繰入金を抑制し、経営改善に努める。また、経営基盤の強化として、令和６年度からの公営企業法の適用を目指す。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</si>
</sst>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E-45C4-9C57-7AD3D5E0F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0.02</c:v>
                </c:pt>
                <c:pt idx="2">
                  <c:v>0.01</c:v>
                </c:pt>
                <c:pt idx="3">
                  <c:v>1.6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E-45C4-9C57-7AD3D5E0F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41.24</c:v>
                </c:pt>
                <c:pt idx="1">
                  <c:v>38.14</c:v>
                </c:pt>
                <c:pt idx="2">
                  <c:v>38.14</c:v>
                </c:pt>
                <c:pt idx="3">
                  <c:v>41.24</c:v>
                </c:pt>
                <c:pt idx="4">
                  <c:v>41.24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2-4E72-9E9C-E09500AA5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32.229999999999997</c:v>
                </c:pt>
                <c:pt idx="2">
                  <c:v>32.479999999999997</c:v>
                </c:pt>
                <c:pt idx="3">
                  <c:v>30.19</c:v>
                </c:pt>
                <c:pt idx="4">
                  <c:v>28.77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2-4E72-9E9C-E09500AA5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F-438E-B0D8-05A346A93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80.8</c:v>
                </c:pt>
                <c:pt idx="2">
                  <c:v>79.2</c:v>
                </c:pt>
                <c:pt idx="3">
                  <c:v>79.09</c:v>
                </c:pt>
                <c:pt idx="4">
                  <c:v>78.900000000000006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F-438E-B0D8-05A346A93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106.18</c:v>
                </c:pt>
                <c:pt idx="1">
                  <c:v>100.56</c:v>
                </c:pt>
                <c:pt idx="2">
                  <c:v>103.18</c:v>
                </c:pt>
                <c:pt idx="3">
                  <c:v>100.99</c:v>
                </c:pt>
                <c:pt idx="4">
                  <c:v>100.54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0-40A2-963D-2616BEFBD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0-40A2-963D-2616BEFBD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4-4A75-BB78-954700D56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C4-4A75-BB78-954700D56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E-4F53-A482-A4D51C52C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E-4F53-A482-A4D51C52C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B-4BE6-AEA8-D30CEC57F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B-4BE6-AEA8-D30CEC57F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9-4825-9EA9-592E93F6B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9-4825-9EA9-592E93F6B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8-475B-B991-F6AD94E42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1060.8599999999999</c:v>
                </c:pt>
                <c:pt idx="1">
                  <c:v>1006.65</c:v>
                </c:pt>
                <c:pt idx="2">
                  <c:v>998.42</c:v>
                </c:pt>
                <c:pt idx="3">
                  <c:v>1095.52</c:v>
                </c:pt>
                <c:pt idx="4">
                  <c:v>1056.55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8-475B-B991-F6AD94E42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36.07</c:v>
                </c:pt>
                <c:pt idx="1">
                  <c:v>37.53</c:v>
                </c:pt>
                <c:pt idx="2">
                  <c:v>38.82</c:v>
                </c:pt>
                <c:pt idx="3">
                  <c:v>35.93</c:v>
                </c:pt>
                <c:pt idx="4">
                  <c:v>31.35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787-85BD-C29A67491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45.81</c:v>
                </c:pt>
                <c:pt idx="1">
                  <c:v>43.43</c:v>
                </c:pt>
                <c:pt idx="2">
                  <c:v>41.41</c:v>
                </c:pt>
                <c:pt idx="3">
                  <c:v>39.64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8-4787-85BD-C29A67491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310.8</c:v>
                </c:pt>
                <c:pt idx="1">
                  <c:v>311.43</c:v>
                </c:pt>
                <c:pt idx="2">
                  <c:v>300.57</c:v>
                </c:pt>
                <c:pt idx="3">
                  <c:v>296.83</c:v>
                </c:pt>
                <c:pt idx="4">
                  <c:v>341.14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F-4E3D-B98F-4D4DCE66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383.92</c:v>
                </c:pt>
                <c:pt idx="1">
                  <c:v>400.44</c:v>
                </c:pt>
                <c:pt idx="2">
                  <c:v>417.56</c:v>
                </c:pt>
                <c:pt idx="3">
                  <c:v>449.72</c:v>
                </c:pt>
                <c:pt idx="4">
                  <c:v>437.27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F-4E3D-B98F-4D4DCE66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【974.72】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【392.85】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W1" zoomScaleNormal="100" workbookViewId="0">
      <selection activeCell="AY57" sqref="AY5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徳島県　海陽町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漁業集落排水</v>
      </c>
      <c r="Q8" s="35"/>
      <c r="R8" s="35"/>
      <c r="S8" s="35"/>
      <c r="T8" s="35"/>
      <c r="U8" s="35"/>
      <c r="V8" s="35"/>
      <c r="W8" s="35" t="str">
        <f>データ!L6</f>
        <v>H2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8768</v>
      </c>
      <c r="AM8" s="37"/>
      <c r="AN8" s="37"/>
      <c r="AO8" s="37"/>
      <c r="AP8" s="37"/>
      <c r="AQ8" s="37"/>
      <c r="AR8" s="37"/>
      <c r="AS8" s="37"/>
      <c r="AT8" s="38">
        <f>データ!T6</f>
        <v>327.67</v>
      </c>
      <c r="AU8" s="38"/>
      <c r="AV8" s="38"/>
      <c r="AW8" s="38"/>
      <c r="AX8" s="38"/>
      <c r="AY8" s="38"/>
      <c r="AZ8" s="38"/>
      <c r="BA8" s="38"/>
      <c r="BB8" s="38">
        <f>データ!U6</f>
        <v>26.76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1.52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2090</v>
      </c>
      <c r="AE10" s="37"/>
      <c r="AF10" s="37"/>
      <c r="AG10" s="37"/>
      <c r="AH10" s="37"/>
      <c r="AI10" s="37"/>
      <c r="AJ10" s="37"/>
      <c r="AK10" s="2"/>
      <c r="AL10" s="37">
        <f>データ!V6</f>
        <v>132</v>
      </c>
      <c r="AM10" s="37"/>
      <c r="AN10" s="37"/>
      <c r="AO10" s="37"/>
      <c r="AP10" s="37"/>
      <c r="AQ10" s="37"/>
      <c r="AR10" s="37"/>
      <c r="AS10" s="37"/>
      <c r="AT10" s="38">
        <f>データ!W6</f>
        <v>7.0000000000000007E-2</v>
      </c>
      <c r="AU10" s="38"/>
      <c r="AV10" s="38"/>
      <c r="AW10" s="38"/>
      <c r="AX10" s="38"/>
      <c r="AY10" s="38"/>
      <c r="AZ10" s="38"/>
      <c r="BA10" s="38"/>
      <c r="BB10" s="38">
        <f>データ!X6</f>
        <v>1885.71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121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122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123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【974.72】</v>
      </c>
      <c r="I86" s="12" t="str">
        <f>データ!CA6</f>
        <v>【44.22】</v>
      </c>
      <c r="J86" s="12" t="str">
        <f>データ!CL6</f>
        <v>【392.85】</v>
      </c>
      <c r="K86" s="12" t="str">
        <f>データ!CW6</f>
        <v>【32.23】</v>
      </c>
      <c r="L86" s="12" t="str">
        <f>データ!DH6</f>
        <v>【80.63】</v>
      </c>
      <c r="M86" s="12" t="s">
        <v>45</v>
      </c>
      <c r="N86" s="12" t="s">
        <v>46</v>
      </c>
      <c r="O86" s="12" t="str">
        <f>データ!EO6</f>
        <v>【0.01】</v>
      </c>
    </row>
  </sheetData>
  <sheetProtection algorithmName="SHA-512" hashValue="Z45Cg7t5X6oan4iKrDNQFBkPAEtJNR0EmJh9H92yI8EtxFvnh3UURfYprUEH/7wktXcSS6iEdxyn1kXi7zYnAA==" saltValue="MS/cl23vdqSmLsYDp1Tuk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47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48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49</v>
      </c>
      <c r="B3" s="15" t="s">
        <v>50</v>
      </c>
      <c r="C3" s="15" t="s">
        <v>51</v>
      </c>
      <c r="D3" s="15" t="s">
        <v>52</v>
      </c>
      <c r="E3" s="15" t="s">
        <v>53</v>
      </c>
      <c r="F3" s="15" t="s">
        <v>54</v>
      </c>
      <c r="G3" s="15" t="s">
        <v>55</v>
      </c>
      <c r="H3" s="73" t="s">
        <v>56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57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59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60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61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62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63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64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65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66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67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68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69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70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71</v>
      </c>
      <c r="B5" s="17"/>
      <c r="C5" s="17"/>
      <c r="D5" s="17"/>
      <c r="E5" s="17"/>
      <c r="F5" s="17"/>
      <c r="G5" s="17"/>
      <c r="H5" s="18" t="s">
        <v>72</v>
      </c>
      <c r="I5" s="18" t="s">
        <v>73</v>
      </c>
      <c r="J5" s="18" t="s">
        <v>74</v>
      </c>
      <c r="K5" s="18" t="s">
        <v>75</v>
      </c>
      <c r="L5" s="18" t="s">
        <v>76</v>
      </c>
      <c r="M5" s="18" t="s">
        <v>5</v>
      </c>
      <c r="N5" s="18" t="s">
        <v>77</v>
      </c>
      <c r="O5" s="18" t="s">
        <v>78</v>
      </c>
      <c r="P5" s="18" t="s">
        <v>79</v>
      </c>
      <c r="Q5" s="18" t="s">
        <v>80</v>
      </c>
      <c r="R5" s="18" t="s">
        <v>81</v>
      </c>
      <c r="S5" s="18" t="s">
        <v>82</v>
      </c>
      <c r="T5" s="18" t="s">
        <v>83</v>
      </c>
      <c r="U5" s="18" t="s">
        <v>84</v>
      </c>
      <c r="V5" s="18" t="s">
        <v>85</v>
      </c>
      <c r="W5" s="18" t="s">
        <v>86</v>
      </c>
      <c r="X5" s="18" t="s">
        <v>87</v>
      </c>
      <c r="Y5" s="18" t="s">
        <v>88</v>
      </c>
      <c r="Z5" s="18" t="s">
        <v>89</v>
      </c>
      <c r="AA5" s="18" t="s">
        <v>90</v>
      </c>
      <c r="AB5" s="18" t="s">
        <v>91</v>
      </c>
      <c r="AC5" s="18" t="s">
        <v>92</v>
      </c>
      <c r="AD5" s="18" t="s">
        <v>93</v>
      </c>
      <c r="AE5" s="18" t="s">
        <v>94</v>
      </c>
      <c r="AF5" s="18" t="s">
        <v>95</v>
      </c>
      <c r="AG5" s="18" t="s">
        <v>96</v>
      </c>
      <c r="AH5" s="18" t="s">
        <v>97</v>
      </c>
      <c r="AI5" s="18" t="s">
        <v>31</v>
      </c>
      <c r="AJ5" s="18" t="s">
        <v>88</v>
      </c>
      <c r="AK5" s="18" t="s">
        <v>89</v>
      </c>
      <c r="AL5" s="18" t="s">
        <v>90</v>
      </c>
      <c r="AM5" s="18" t="s">
        <v>91</v>
      </c>
      <c r="AN5" s="18" t="s">
        <v>92</v>
      </c>
      <c r="AO5" s="18" t="s">
        <v>93</v>
      </c>
      <c r="AP5" s="18" t="s">
        <v>94</v>
      </c>
      <c r="AQ5" s="18" t="s">
        <v>95</v>
      </c>
      <c r="AR5" s="18" t="s">
        <v>96</v>
      </c>
      <c r="AS5" s="18" t="s">
        <v>97</v>
      </c>
      <c r="AT5" s="18" t="s">
        <v>98</v>
      </c>
      <c r="AU5" s="18" t="s">
        <v>88</v>
      </c>
      <c r="AV5" s="18" t="s">
        <v>89</v>
      </c>
      <c r="AW5" s="18" t="s">
        <v>90</v>
      </c>
      <c r="AX5" s="18" t="s">
        <v>91</v>
      </c>
      <c r="AY5" s="18" t="s">
        <v>92</v>
      </c>
      <c r="AZ5" s="18" t="s">
        <v>93</v>
      </c>
      <c r="BA5" s="18" t="s">
        <v>94</v>
      </c>
      <c r="BB5" s="18" t="s">
        <v>95</v>
      </c>
      <c r="BC5" s="18" t="s">
        <v>96</v>
      </c>
      <c r="BD5" s="18" t="s">
        <v>97</v>
      </c>
      <c r="BE5" s="18" t="s">
        <v>98</v>
      </c>
      <c r="BF5" s="18" t="s">
        <v>88</v>
      </c>
      <c r="BG5" s="18" t="s">
        <v>89</v>
      </c>
      <c r="BH5" s="18" t="s">
        <v>90</v>
      </c>
      <c r="BI5" s="18" t="s">
        <v>91</v>
      </c>
      <c r="BJ5" s="18" t="s">
        <v>92</v>
      </c>
      <c r="BK5" s="18" t="s">
        <v>93</v>
      </c>
      <c r="BL5" s="18" t="s">
        <v>94</v>
      </c>
      <c r="BM5" s="18" t="s">
        <v>95</v>
      </c>
      <c r="BN5" s="18" t="s">
        <v>96</v>
      </c>
      <c r="BO5" s="18" t="s">
        <v>97</v>
      </c>
      <c r="BP5" s="18" t="s">
        <v>98</v>
      </c>
      <c r="BQ5" s="18" t="s">
        <v>88</v>
      </c>
      <c r="BR5" s="18" t="s">
        <v>89</v>
      </c>
      <c r="BS5" s="18" t="s">
        <v>90</v>
      </c>
      <c r="BT5" s="18" t="s">
        <v>91</v>
      </c>
      <c r="BU5" s="18" t="s">
        <v>92</v>
      </c>
      <c r="BV5" s="18" t="s">
        <v>93</v>
      </c>
      <c r="BW5" s="18" t="s">
        <v>94</v>
      </c>
      <c r="BX5" s="18" t="s">
        <v>95</v>
      </c>
      <c r="BY5" s="18" t="s">
        <v>96</v>
      </c>
      <c r="BZ5" s="18" t="s">
        <v>97</v>
      </c>
      <c r="CA5" s="18" t="s">
        <v>98</v>
      </c>
      <c r="CB5" s="18" t="s">
        <v>88</v>
      </c>
      <c r="CC5" s="18" t="s">
        <v>89</v>
      </c>
      <c r="CD5" s="18" t="s">
        <v>90</v>
      </c>
      <c r="CE5" s="18" t="s">
        <v>91</v>
      </c>
      <c r="CF5" s="18" t="s">
        <v>92</v>
      </c>
      <c r="CG5" s="18" t="s">
        <v>93</v>
      </c>
      <c r="CH5" s="18" t="s">
        <v>94</v>
      </c>
      <c r="CI5" s="18" t="s">
        <v>95</v>
      </c>
      <c r="CJ5" s="18" t="s">
        <v>96</v>
      </c>
      <c r="CK5" s="18" t="s">
        <v>97</v>
      </c>
      <c r="CL5" s="18" t="s">
        <v>98</v>
      </c>
      <c r="CM5" s="18" t="s">
        <v>88</v>
      </c>
      <c r="CN5" s="18" t="s">
        <v>89</v>
      </c>
      <c r="CO5" s="18" t="s">
        <v>90</v>
      </c>
      <c r="CP5" s="18" t="s">
        <v>91</v>
      </c>
      <c r="CQ5" s="18" t="s">
        <v>92</v>
      </c>
      <c r="CR5" s="18" t="s">
        <v>93</v>
      </c>
      <c r="CS5" s="18" t="s">
        <v>94</v>
      </c>
      <c r="CT5" s="18" t="s">
        <v>95</v>
      </c>
      <c r="CU5" s="18" t="s">
        <v>96</v>
      </c>
      <c r="CV5" s="18" t="s">
        <v>97</v>
      </c>
      <c r="CW5" s="18" t="s">
        <v>98</v>
      </c>
      <c r="CX5" s="18" t="s">
        <v>88</v>
      </c>
      <c r="CY5" s="18" t="s">
        <v>89</v>
      </c>
      <c r="CZ5" s="18" t="s">
        <v>90</v>
      </c>
      <c r="DA5" s="18" t="s">
        <v>91</v>
      </c>
      <c r="DB5" s="18" t="s">
        <v>92</v>
      </c>
      <c r="DC5" s="18" t="s">
        <v>93</v>
      </c>
      <c r="DD5" s="18" t="s">
        <v>94</v>
      </c>
      <c r="DE5" s="18" t="s">
        <v>95</v>
      </c>
      <c r="DF5" s="18" t="s">
        <v>96</v>
      </c>
      <c r="DG5" s="18" t="s">
        <v>97</v>
      </c>
      <c r="DH5" s="18" t="s">
        <v>98</v>
      </c>
      <c r="DI5" s="18" t="s">
        <v>88</v>
      </c>
      <c r="DJ5" s="18" t="s">
        <v>89</v>
      </c>
      <c r="DK5" s="18" t="s">
        <v>90</v>
      </c>
      <c r="DL5" s="18" t="s">
        <v>91</v>
      </c>
      <c r="DM5" s="18" t="s">
        <v>92</v>
      </c>
      <c r="DN5" s="18" t="s">
        <v>93</v>
      </c>
      <c r="DO5" s="18" t="s">
        <v>94</v>
      </c>
      <c r="DP5" s="18" t="s">
        <v>95</v>
      </c>
      <c r="DQ5" s="18" t="s">
        <v>96</v>
      </c>
      <c r="DR5" s="18" t="s">
        <v>97</v>
      </c>
      <c r="DS5" s="18" t="s">
        <v>98</v>
      </c>
      <c r="DT5" s="18" t="s">
        <v>88</v>
      </c>
      <c r="DU5" s="18" t="s">
        <v>89</v>
      </c>
      <c r="DV5" s="18" t="s">
        <v>90</v>
      </c>
      <c r="DW5" s="18" t="s">
        <v>91</v>
      </c>
      <c r="DX5" s="18" t="s">
        <v>92</v>
      </c>
      <c r="DY5" s="18" t="s">
        <v>93</v>
      </c>
      <c r="DZ5" s="18" t="s">
        <v>94</v>
      </c>
      <c r="EA5" s="18" t="s">
        <v>95</v>
      </c>
      <c r="EB5" s="18" t="s">
        <v>96</v>
      </c>
      <c r="EC5" s="18" t="s">
        <v>97</v>
      </c>
      <c r="ED5" s="18" t="s">
        <v>98</v>
      </c>
      <c r="EE5" s="18" t="s">
        <v>88</v>
      </c>
      <c r="EF5" s="18" t="s">
        <v>89</v>
      </c>
      <c r="EG5" s="18" t="s">
        <v>90</v>
      </c>
      <c r="EH5" s="18" t="s">
        <v>91</v>
      </c>
      <c r="EI5" s="18" t="s">
        <v>92</v>
      </c>
      <c r="EJ5" s="18" t="s">
        <v>93</v>
      </c>
      <c r="EK5" s="18" t="s">
        <v>94</v>
      </c>
      <c r="EL5" s="18" t="s">
        <v>95</v>
      </c>
      <c r="EM5" s="18" t="s">
        <v>96</v>
      </c>
      <c r="EN5" s="18" t="s">
        <v>97</v>
      </c>
      <c r="EO5" s="18" t="s">
        <v>98</v>
      </c>
    </row>
    <row r="6" spans="1:145" s="22" customFormat="1" x14ac:dyDescent="0.15">
      <c r="A6" s="14" t="s">
        <v>99</v>
      </c>
      <c r="B6" s="19">
        <f>B7</f>
        <v>2021</v>
      </c>
      <c r="C6" s="19">
        <f t="shared" ref="C6:X6" si="3">C7</f>
        <v>363880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徳島県　海陽町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1.52</v>
      </c>
      <c r="Q6" s="20">
        <f t="shared" si="3"/>
        <v>100</v>
      </c>
      <c r="R6" s="20">
        <f t="shared" si="3"/>
        <v>2090</v>
      </c>
      <c r="S6" s="20">
        <f t="shared" si="3"/>
        <v>8768</v>
      </c>
      <c r="T6" s="20">
        <f t="shared" si="3"/>
        <v>327.67</v>
      </c>
      <c r="U6" s="20">
        <f t="shared" si="3"/>
        <v>26.76</v>
      </c>
      <c r="V6" s="20">
        <f t="shared" si="3"/>
        <v>132</v>
      </c>
      <c r="W6" s="20">
        <f t="shared" si="3"/>
        <v>7.0000000000000007E-2</v>
      </c>
      <c r="X6" s="20">
        <f t="shared" si="3"/>
        <v>1885.71</v>
      </c>
      <c r="Y6" s="21">
        <f>IF(Y7="",NA(),Y7)</f>
        <v>106.18</v>
      </c>
      <c r="Z6" s="21">
        <f t="shared" ref="Z6:AH6" si="4">IF(Z7="",NA(),Z7)</f>
        <v>100.56</v>
      </c>
      <c r="AA6" s="21">
        <f t="shared" si="4"/>
        <v>103.18</v>
      </c>
      <c r="AB6" s="21">
        <f t="shared" si="4"/>
        <v>100.99</v>
      </c>
      <c r="AC6" s="21">
        <f t="shared" si="4"/>
        <v>100.54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1060.8599999999999</v>
      </c>
      <c r="BL6" s="21">
        <f t="shared" si="7"/>
        <v>1006.65</v>
      </c>
      <c r="BM6" s="21">
        <f t="shared" si="7"/>
        <v>998.42</v>
      </c>
      <c r="BN6" s="21">
        <f t="shared" si="7"/>
        <v>1095.52</v>
      </c>
      <c r="BO6" s="21">
        <f t="shared" si="7"/>
        <v>1056.55</v>
      </c>
      <c r="BP6" s="20" t="str">
        <f>IF(BP7="","",IF(BP7="-","【-】","【"&amp;SUBSTITUTE(TEXT(BP7,"#,##0.00"),"-","△")&amp;"】"))</f>
        <v>【974.72】</v>
      </c>
      <c r="BQ6" s="21">
        <f>IF(BQ7="",NA(),BQ7)</f>
        <v>36.07</v>
      </c>
      <c r="BR6" s="21">
        <f t="shared" ref="BR6:BZ6" si="8">IF(BR7="",NA(),BR7)</f>
        <v>37.53</v>
      </c>
      <c r="BS6" s="21">
        <f t="shared" si="8"/>
        <v>38.82</v>
      </c>
      <c r="BT6" s="21">
        <f t="shared" si="8"/>
        <v>35.93</v>
      </c>
      <c r="BU6" s="21">
        <f t="shared" si="8"/>
        <v>31.35</v>
      </c>
      <c r="BV6" s="21">
        <f t="shared" si="8"/>
        <v>45.81</v>
      </c>
      <c r="BW6" s="21">
        <f t="shared" si="8"/>
        <v>43.43</v>
      </c>
      <c r="BX6" s="21">
        <f t="shared" si="8"/>
        <v>41.41</v>
      </c>
      <c r="BY6" s="21">
        <f t="shared" si="8"/>
        <v>39.64</v>
      </c>
      <c r="BZ6" s="21">
        <f t="shared" si="8"/>
        <v>40</v>
      </c>
      <c r="CA6" s="20" t="str">
        <f>IF(CA7="","",IF(CA7="-","【-】","【"&amp;SUBSTITUTE(TEXT(CA7,"#,##0.00"),"-","△")&amp;"】"))</f>
        <v>【44.22】</v>
      </c>
      <c r="CB6" s="21">
        <f>IF(CB7="",NA(),CB7)</f>
        <v>310.8</v>
      </c>
      <c r="CC6" s="21">
        <f t="shared" ref="CC6:CK6" si="9">IF(CC7="",NA(),CC7)</f>
        <v>311.43</v>
      </c>
      <c r="CD6" s="21">
        <f t="shared" si="9"/>
        <v>300.57</v>
      </c>
      <c r="CE6" s="21">
        <f t="shared" si="9"/>
        <v>296.83</v>
      </c>
      <c r="CF6" s="21">
        <f t="shared" si="9"/>
        <v>341.14</v>
      </c>
      <c r="CG6" s="21">
        <f t="shared" si="9"/>
        <v>383.92</v>
      </c>
      <c r="CH6" s="21">
        <f t="shared" si="9"/>
        <v>400.44</v>
      </c>
      <c r="CI6" s="21">
        <f t="shared" si="9"/>
        <v>417.56</v>
      </c>
      <c r="CJ6" s="21">
        <f t="shared" si="9"/>
        <v>449.72</v>
      </c>
      <c r="CK6" s="21">
        <f t="shared" si="9"/>
        <v>437.27</v>
      </c>
      <c r="CL6" s="20" t="str">
        <f>IF(CL7="","",IF(CL7="-","【-】","【"&amp;SUBSTITUTE(TEXT(CL7,"#,##0.00"),"-","△")&amp;"】"))</f>
        <v>【392.85】</v>
      </c>
      <c r="CM6" s="21">
        <f>IF(CM7="",NA(),CM7)</f>
        <v>41.24</v>
      </c>
      <c r="CN6" s="21">
        <f t="shared" ref="CN6:CV6" si="10">IF(CN7="",NA(),CN7)</f>
        <v>38.14</v>
      </c>
      <c r="CO6" s="21">
        <f t="shared" si="10"/>
        <v>38.14</v>
      </c>
      <c r="CP6" s="21">
        <f t="shared" si="10"/>
        <v>41.24</v>
      </c>
      <c r="CQ6" s="21">
        <f t="shared" si="10"/>
        <v>41.24</v>
      </c>
      <c r="CR6" s="21">
        <f t="shared" si="10"/>
        <v>33.21</v>
      </c>
      <c r="CS6" s="21">
        <f t="shared" si="10"/>
        <v>32.229999999999997</v>
      </c>
      <c r="CT6" s="21">
        <f t="shared" si="10"/>
        <v>32.479999999999997</v>
      </c>
      <c r="CU6" s="21">
        <f t="shared" si="10"/>
        <v>30.19</v>
      </c>
      <c r="CV6" s="21">
        <f t="shared" si="10"/>
        <v>28.77</v>
      </c>
      <c r="CW6" s="20" t="str">
        <f>IF(CW7="","",IF(CW7="-","【-】","【"&amp;SUBSTITUTE(TEXT(CW7,"#,##0.00"),"-","△")&amp;"】"))</f>
        <v>【32.23】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79.98</v>
      </c>
      <c r="DD6" s="21">
        <f t="shared" si="11"/>
        <v>80.8</v>
      </c>
      <c r="DE6" s="21">
        <f t="shared" si="11"/>
        <v>79.2</v>
      </c>
      <c r="DF6" s="21">
        <f t="shared" si="11"/>
        <v>79.09</v>
      </c>
      <c r="DG6" s="21">
        <f t="shared" si="11"/>
        <v>78.900000000000006</v>
      </c>
      <c r="DH6" s="20" t="str">
        <f>IF(DH7="","",IF(DH7="-","【-】","【"&amp;SUBSTITUTE(TEXT(DH7,"#,##0.00"),"-","△")&amp;"】"))</f>
        <v>【80.63】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0.02</v>
      </c>
      <c r="EL6" s="21">
        <f t="shared" si="14"/>
        <v>0.01</v>
      </c>
      <c r="EM6" s="21">
        <f t="shared" si="14"/>
        <v>1.6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5" s="22" customFormat="1" x14ac:dyDescent="0.15">
      <c r="A7" s="14"/>
      <c r="B7" s="23">
        <v>2021</v>
      </c>
      <c r="C7" s="23">
        <v>363880</v>
      </c>
      <c r="D7" s="23">
        <v>47</v>
      </c>
      <c r="E7" s="23">
        <v>17</v>
      </c>
      <c r="F7" s="23">
        <v>6</v>
      </c>
      <c r="G7" s="23">
        <v>0</v>
      </c>
      <c r="H7" s="23" t="s">
        <v>100</v>
      </c>
      <c r="I7" s="23" t="s">
        <v>101</v>
      </c>
      <c r="J7" s="23" t="s">
        <v>102</v>
      </c>
      <c r="K7" s="23" t="s">
        <v>103</v>
      </c>
      <c r="L7" s="23" t="s">
        <v>104</v>
      </c>
      <c r="M7" s="23" t="s">
        <v>105</v>
      </c>
      <c r="N7" s="24" t="s">
        <v>106</v>
      </c>
      <c r="O7" s="24" t="s">
        <v>107</v>
      </c>
      <c r="P7" s="24">
        <v>1.52</v>
      </c>
      <c r="Q7" s="24">
        <v>100</v>
      </c>
      <c r="R7" s="24">
        <v>2090</v>
      </c>
      <c r="S7" s="24">
        <v>8768</v>
      </c>
      <c r="T7" s="24">
        <v>327.67</v>
      </c>
      <c r="U7" s="24">
        <v>26.76</v>
      </c>
      <c r="V7" s="24">
        <v>132</v>
      </c>
      <c r="W7" s="24">
        <v>7.0000000000000007E-2</v>
      </c>
      <c r="X7" s="24">
        <v>1885.71</v>
      </c>
      <c r="Y7" s="24">
        <v>106.18</v>
      </c>
      <c r="Z7" s="24">
        <v>100.56</v>
      </c>
      <c r="AA7" s="24">
        <v>103.18</v>
      </c>
      <c r="AB7" s="24">
        <v>100.99</v>
      </c>
      <c r="AC7" s="24">
        <v>100.54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1060.8599999999999</v>
      </c>
      <c r="BL7" s="24">
        <v>1006.65</v>
      </c>
      <c r="BM7" s="24">
        <v>998.42</v>
      </c>
      <c r="BN7" s="24">
        <v>1095.52</v>
      </c>
      <c r="BO7" s="24">
        <v>1056.55</v>
      </c>
      <c r="BP7" s="24">
        <v>974.72</v>
      </c>
      <c r="BQ7" s="24">
        <v>36.07</v>
      </c>
      <c r="BR7" s="24">
        <v>37.53</v>
      </c>
      <c r="BS7" s="24">
        <v>38.82</v>
      </c>
      <c r="BT7" s="24">
        <v>35.93</v>
      </c>
      <c r="BU7" s="24">
        <v>31.35</v>
      </c>
      <c r="BV7" s="24">
        <v>45.81</v>
      </c>
      <c r="BW7" s="24">
        <v>43.43</v>
      </c>
      <c r="BX7" s="24">
        <v>41.41</v>
      </c>
      <c r="BY7" s="24">
        <v>39.64</v>
      </c>
      <c r="BZ7" s="24">
        <v>40</v>
      </c>
      <c r="CA7" s="24">
        <v>44.22</v>
      </c>
      <c r="CB7" s="24">
        <v>310.8</v>
      </c>
      <c r="CC7" s="24">
        <v>311.43</v>
      </c>
      <c r="CD7" s="24">
        <v>300.57</v>
      </c>
      <c r="CE7" s="24">
        <v>296.83</v>
      </c>
      <c r="CF7" s="24">
        <v>341.14</v>
      </c>
      <c r="CG7" s="24">
        <v>383.92</v>
      </c>
      <c r="CH7" s="24">
        <v>400.44</v>
      </c>
      <c r="CI7" s="24">
        <v>417.56</v>
      </c>
      <c r="CJ7" s="24">
        <v>449.72</v>
      </c>
      <c r="CK7" s="24">
        <v>437.27</v>
      </c>
      <c r="CL7" s="24">
        <v>392.85</v>
      </c>
      <c r="CM7" s="24">
        <v>41.24</v>
      </c>
      <c r="CN7" s="24">
        <v>38.14</v>
      </c>
      <c r="CO7" s="24">
        <v>38.14</v>
      </c>
      <c r="CP7" s="24">
        <v>41.24</v>
      </c>
      <c r="CQ7" s="24">
        <v>41.24</v>
      </c>
      <c r="CR7" s="24">
        <v>33.21</v>
      </c>
      <c r="CS7" s="24">
        <v>32.229999999999997</v>
      </c>
      <c r="CT7" s="24">
        <v>32.479999999999997</v>
      </c>
      <c r="CU7" s="24">
        <v>30.19</v>
      </c>
      <c r="CV7" s="24">
        <v>28.77</v>
      </c>
      <c r="CW7" s="24">
        <v>32.229999999999997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79.98</v>
      </c>
      <c r="DD7" s="24">
        <v>80.8</v>
      </c>
      <c r="DE7" s="24">
        <v>79.2</v>
      </c>
      <c r="DF7" s="24">
        <v>79.09</v>
      </c>
      <c r="DG7" s="24">
        <v>78.900000000000006</v>
      </c>
      <c r="DH7" s="24">
        <v>80.63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0.02</v>
      </c>
      <c r="EL7" s="24">
        <v>0.01</v>
      </c>
      <c r="EM7" s="24">
        <v>1.6</v>
      </c>
      <c r="EN7" s="24">
        <v>0.01</v>
      </c>
      <c r="EO7" s="24">
        <v>0.01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108</v>
      </c>
      <c r="C9" s="26" t="s">
        <v>109</v>
      </c>
      <c r="D9" s="26" t="s">
        <v>110</v>
      </c>
      <c r="E9" s="26" t="s">
        <v>111</v>
      </c>
      <c r="F9" s="26" t="s">
        <v>112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50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113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114</v>
      </c>
    </row>
    <row r="13" spans="1:145" x14ac:dyDescent="0.15">
      <c r="B13" t="s">
        <v>115</v>
      </c>
      <c r="C13" t="s">
        <v>116</v>
      </c>
      <c r="D13" t="s">
        <v>117</v>
      </c>
      <c r="E13" t="s">
        <v>118</v>
      </c>
      <c r="F13" t="s">
        <v>119</v>
      </c>
      <c r="G13" t="s">
        <v>120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2022-12-01T02:03:33Z</dcterms:created>
  <dcterms:modified xsi:type="dcterms:W3CDTF">2023-02-01T01:07:59Z</dcterms:modified>
  <cp:category/>
</cp:coreProperties>
</file>