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引継ぎデータ\8_各種調査\R4各種調査\R5_2_3〆 公営企業に係る経営比較分析表(令和3年度決算)の分析等について\!提出_財政にて入力→各課確認してもらい提出\"/>
    </mc:Choice>
  </mc:AlternateContent>
  <xr:revisionPtr revIDLastSave="0" documentId="13_ncr:1_{123BA952-05DF-47B8-8E79-83A2542129F1}" xr6:coauthVersionLast="44" xr6:coauthVersionMax="44" xr10:uidLastSave="{00000000-0000-0000-0000-000000000000}"/>
  <workbookProtection workbookAlgorithmName="SHA-512" workbookHashValue="Pr6VHkqj2dKKAZpuCC2dLCaZOqAM2hfK8+NtS210QVI55guP4lZ0q9VgLzjFegjgUU+WJptSP2mTOu0dfyOsNg==" workbookSaltValue="q7JqziwQ+6I6PfWeWTpQjA==" workbookSpinCount="100000" lockStructure="1"/>
  <bookViews>
    <workbookView xWindow="-28920" yWindow="-4800" windowWidth="29040" windowHeight="1599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<sst xmlns="http://schemas.openxmlformats.org/spreadsheetml/2006/main" count="236" uniqueCount="119">
  <si>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</si>
  <si>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</si>
  <si>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</si>
  <si>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</si>
  <si>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</si>
  <si>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</si>
  <si>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</si>
  <si>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</si>
  <si>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</si>
  <si>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</si>
  <si>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</si>
  <si>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</si>
  <si>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</si>
  <si>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</si>
  <si>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</si>
  <si>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</si>
  <si>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</si>
  <si>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</si>
  <si>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</si>
  <si>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</si>
  <si>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</si>
  <si>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</si>
  <si>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</si>
  <si>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</si>
  <si>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</si>
  <si>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</si>
  <si>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</si>
  <si>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</si>
  <si>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</si>
  <si>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</si>
  <si>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</si>
  <si>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</si>
  <si>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</si>
  <si>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</si>
  <si>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</si>
  <si>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</si>
  <si>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</si>
  <si>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</si>
  <si>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</si>
  <si>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</si>
  <si>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</si>
  <si>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</si>
  <si>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</si>
  <si>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</si>
  <si>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</si>
  <si>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</si>
  <si>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</si>
  <si>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</si>
  <si>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</si>
  <si>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</si>
  <si>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</si>
  <si>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</si>
  <si>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</si>
  <si>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</si>
  <si>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</si>
  <si>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</si>
  <si>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</si>
  <si>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</si>
  <si>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</si>
  <si>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</si>
  <si>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</si>
  <si>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</si>
  <si>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</si>
  <si>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</si>
  <si>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</si>
  <si>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</si>
  <si>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</si>
  <si>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</si>
  <si>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</si>
  <si>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</si>
  <si>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</si>
  <si>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</si>
  <si>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</si>
  <si>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</si>
  <si>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</si>
  <si>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</si>
  <si>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</si>
  <si>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</si>
  <si>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</si>
  <si>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</si>
  <si>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</si>
  <si>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</si>
  <si>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</si>
  <si>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</si>
  <si>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</si>
  <si>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</si>
  <si>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</si>
  <si>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</si>
  <si>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</si>
  <si>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</si>
  <si>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</si>
  <si>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</si>
  <si>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</si>
  <si>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</si>
  <si>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</si>
  <si>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</si>
  <si>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</si>
  <si>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</si>
  <si>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</si>
  <si>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</si>
  <si>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</si>
  <si>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</si>
  <si>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</si>
  <si>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</si>
  <si>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</si>
  <si>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</si>
  <si>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</si>
  <si>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</si>
  <si>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</si>
  <si>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</si>
  <si>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</si>
  <si>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</si>
  <si>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</si>
  <si>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</si>
  <si>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</si>
  <si>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</si>
  <si>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収益的収支比率は100％以上であり、健全である。
　しかし、使用料以外の収入である一般会計からの繰入金に依存している。
　経費回収率は類似団体平均値よりも低い値で遷移している。汚水処理原価は類似団体平均値と比較して低く抑えられてきた。
　施設利用率は類似団体平均値と比較して高いが、40％を下回っていることから、施設の処理能力には余裕がある。
　水洗化率については、類似団体平均値と比較して高い値で遷移している。</t>
    <rPh sb="78" eb="79">
      <t>ヒク</t>
    </rPh>
    <rPh sb="80" eb="81">
      <t>アタイ</t>
    </rPh>
    <rPh sb="96" eb="103">
      <t>ルイジダンタイヘイキンチ</t>
    </rPh>
    <rPh sb="104" eb="106">
      <t>ヒカク</t>
    </rPh>
    <rPh sb="138" eb="139">
      <t>タカ</t>
    </rPh>
    <rPh sb="146" eb="148">
      <t>シタマワ</t>
    </rPh>
    <rPh sb="196" eb="197">
      <t>タカ</t>
    </rPh>
    <phoneticPr fontId="4"/>
  </si>
  <si>
    <t>　供用開始が平成13年度及び平成22年度であり、平成13年度供用開始の施設は老朽化が進んで来ていることから、施設機能診断調査・最適整備構想の結果を基に施設修繕を計画的に行っていく。</t>
    <phoneticPr fontId="4"/>
  </si>
  <si>
    <t>　おおむね健全であると認められる。しかし、一般会計からの繰入金に依存しているため、効率的な経営に努める必要がある。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</si>
</sst>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BF2-874E-849A06D9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C-4BF2-874E-849A06D9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100.02</c:v>
                </c:pt>
                <c:pt idx="2">
                  <c:v>99.95</c:v>
                </c:pt>
                <c:pt idx="3">
                  <c:v>136.41</c:v>
                </c:pt>
                <c:pt idx="4">
                  <c:v>100.69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3B8-8094-F33DC9D3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1-43B8-8094-F33DC9D3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5-4D58-83A1-24FE3DCD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5-4D58-83A1-24FE3DCD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D-4B36-9C54-7A66A6F1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D-4B36-9C54-7A66A6F1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3-4E61-9C28-F52B51FF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3-4E61-9C28-F52B51FF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6-4D92-8719-C5C5DA04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6-4D92-8719-C5C5DA04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4348.1499999999996</c:v>
                </c:pt>
                <c:pt idx="1">
                  <c:v>3969.1</c:v>
                </c:pt>
                <c:pt idx="2">
                  <c:v>3785.17</c:v>
                </c:pt>
                <c:pt idx="3">
                  <c:v>3498.94</c:v>
                </c:pt>
                <c:pt idx="4">
                  <c:v>3359.93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0-4A5B-9E8C-709D6427A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0-4A5B-9E8C-709D6427A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31.52</c:v>
                </c:pt>
                <c:pt idx="1">
                  <c:v>29.7</c:v>
                </c:pt>
                <c:pt idx="2">
                  <c:v>27.2</c:v>
                </c:pt>
                <c:pt idx="3">
                  <c:v>26.47</c:v>
                </c:pt>
                <c:pt idx="4">
                  <c:v>30.06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7-4478-849C-684E3643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7-4478-849C-684E3643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352.54</c:v>
                </c:pt>
                <c:pt idx="1">
                  <c:v>376.88</c:v>
                </c:pt>
                <c:pt idx="2">
                  <c:v>418.4</c:v>
                </c:pt>
                <c:pt idx="3">
                  <c:v>428.94</c:v>
                </c:pt>
                <c:pt idx="4">
                  <c:v>378.99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F-40CB-AC08-D334780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F-40CB-AC08-D334780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</c:v>
                </c:pt>
                <c:pt idx="1">
                  <c:v>37.33</c:v>
                </c:pt>
                <c:pt idx="2">
                  <c:v>36</c:v>
                </c:pt>
                <c:pt idx="3">
                  <c:v>36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1B9-8851-4E2B5D22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4-41B9-8851-4E2B5D22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89.19</c:v>
                </c:pt>
                <c:pt idx="1">
                  <c:v>91.9</c:v>
                </c:pt>
                <c:pt idx="2">
                  <c:v>91.88</c:v>
                </c:pt>
                <c:pt idx="3">
                  <c:v>91.74</c:v>
                </c:pt>
                <c:pt idx="4">
                  <c:v>85.59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7-4264-8B82-8439FEE2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7-4264-8B82-8439FEE2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3" zoomScaleNormal="83" workbookViewId="0">
      <selection activeCell="BI93" sqref="BI9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徳島県　美波町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漁業集落排水</v>
      </c>
      <c r="Q8" s="66"/>
      <c r="R8" s="66"/>
      <c r="S8" s="66"/>
      <c r="T8" s="66"/>
      <c r="U8" s="66"/>
      <c r="V8" s="66"/>
      <c r="W8" s="66" t="str">
        <f>データ!L6</f>
        <v>H2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6230</v>
      </c>
      <c r="AM8" s="55"/>
      <c r="AN8" s="55"/>
      <c r="AO8" s="55"/>
      <c r="AP8" s="55"/>
      <c r="AQ8" s="55"/>
      <c r="AR8" s="55"/>
      <c r="AS8" s="55"/>
      <c r="AT8" s="54">
        <f>データ!T6</f>
        <v>140.74</v>
      </c>
      <c r="AU8" s="54"/>
      <c r="AV8" s="54"/>
      <c r="AW8" s="54"/>
      <c r="AX8" s="54"/>
      <c r="AY8" s="54"/>
      <c r="AZ8" s="54"/>
      <c r="BA8" s="54"/>
      <c r="BB8" s="54">
        <f>データ!U6</f>
        <v>44.27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3.61</v>
      </c>
      <c r="Q10" s="54"/>
      <c r="R10" s="54"/>
      <c r="S10" s="54"/>
      <c r="T10" s="54"/>
      <c r="U10" s="54"/>
      <c r="V10" s="54"/>
      <c r="W10" s="54">
        <f>データ!Q6</f>
        <v>102.29</v>
      </c>
      <c r="X10" s="54"/>
      <c r="Y10" s="54"/>
      <c r="Z10" s="54"/>
      <c r="AA10" s="54"/>
      <c r="AB10" s="54"/>
      <c r="AC10" s="54"/>
      <c r="AD10" s="55">
        <f>データ!R6</f>
        <v>2090</v>
      </c>
      <c r="AE10" s="55"/>
      <c r="AF10" s="55"/>
      <c r="AG10" s="55"/>
      <c r="AH10" s="55"/>
      <c r="AI10" s="55"/>
      <c r="AJ10" s="55"/>
      <c r="AK10" s="2"/>
      <c r="AL10" s="55">
        <f>データ!V6</f>
        <v>222</v>
      </c>
      <c r="AM10" s="55"/>
      <c r="AN10" s="55"/>
      <c r="AO10" s="55"/>
      <c r="AP10" s="55"/>
      <c r="AQ10" s="55"/>
      <c r="AR10" s="55"/>
      <c r="AS10" s="55"/>
      <c r="AT10" s="54">
        <f>データ!W6</f>
        <v>0.08</v>
      </c>
      <c r="AU10" s="54"/>
      <c r="AV10" s="54"/>
      <c r="AW10" s="54"/>
      <c r="AX10" s="54"/>
      <c r="AY10" s="54"/>
      <c r="AZ10" s="54"/>
      <c r="BA10" s="54"/>
      <c r="BB10" s="54">
        <f>データ!X6</f>
        <v>2775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43</v>
      </c>
      <c r="O86" s="12" t="str">
        <f>データ!EO6</f>
        <v>【0.01】</v>
      </c>
    </row>
  </sheetData>
  <sheetProtection algorithmName="SHA-512" hashValue="PR9CVMpq9o9XOQSmRp38Sl9zs03fH9IiURId8iTUGn4YATCQcE/4sxdUyRTvMI8aw5Sa5n9a02mZi+hSdt1TvA==" saltValue="0b3MMwT8J0U+h1z3k7pB5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363871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徳島県　美波町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3.61</v>
      </c>
      <c r="Q6" s="20">
        <f t="shared" si="3"/>
        <v>102.29</v>
      </c>
      <c r="R6" s="20">
        <f t="shared" si="3"/>
        <v>2090</v>
      </c>
      <c r="S6" s="20">
        <f t="shared" si="3"/>
        <v>6230</v>
      </c>
      <c r="T6" s="20">
        <f t="shared" si="3"/>
        <v>140.74</v>
      </c>
      <c r="U6" s="20">
        <f t="shared" si="3"/>
        <v>44.27</v>
      </c>
      <c r="V6" s="20">
        <f t="shared" si="3"/>
        <v>222</v>
      </c>
      <c r="W6" s="20">
        <f t="shared" si="3"/>
        <v>0.08</v>
      </c>
      <c r="X6" s="20">
        <f t="shared" si="3"/>
        <v>2775</v>
      </c>
      <c r="Y6" s="21">
        <f>IF(Y7="",NA(),Y7)</f>
        <v>100.03</v>
      </c>
      <c r="Z6" s="21">
        <f t="shared" ref="Z6:AH6" si="4">IF(Z7="",NA(),Z7)</f>
        <v>100.02</v>
      </c>
      <c r="AA6" s="21">
        <f t="shared" si="4"/>
        <v>99.95</v>
      </c>
      <c r="AB6" s="21">
        <f t="shared" si="4"/>
        <v>136.41</v>
      </c>
      <c r="AC6" s="21">
        <f t="shared" si="4"/>
        <v>100.69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4348.1499999999996</v>
      </c>
      <c r="BG6" s="21">
        <f t="shared" ref="BG6:BO6" si="7">IF(BG7="",NA(),BG7)</f>
        <v>3969.1</v>
      </c>
      <c r="BH6" s="21">
        <f t="shared" si="7"/>
        <v>3785.17</v>
      </c>
      <c r="BI6" s="21">
        <f t="shared" si="7"/>
        <v>3498.94</v>
      </c>
      <c r="BJ6" s="21">
        <f t="shared" si="7"/>
        <v>3359.93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31.52</v>
      </c>
      <c r="BR6" s="21">
        <f t="shared" ref="BR6:BZ6" si="8">IF(BR7="",NA(),BR7)</f>
        <v>29.7</v>
      </c>
      <c r="BS6" s="21">
        <f t="shared" si="8"/>
        <v>27.2</v>
      </c>
      <c r="BT6" s="21">
        <f t="shared" si="8"/>
        <v>26.47</v>
      </c>
      <c r="BU6" s="21">
        <f t="shared" si="8"/>
        <v>30.06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352.54</v>
      </c>
      <c r="CC6" s="21">
        <f t="shared" ref="CC6:CK6" si="9">IF(CC7="",NA(),CC7)</f>
        <v>376.88</v>
      </c>
      <c r="CD6" s="21">
        <f t="shared" si="9"/>
        <v>418.4</v>
      </c>
      <c r="CE6" s="21">
        <f t="shared" si="9"/>
        <v>428.94</v>
      </c>
      <c r="CF6" s="21">
        <f t="shared" si="9"/>
        <v>378.99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>
        <f>IF(CM7="",NA(),CM7)</f>
        <v>36</v>
      </c>
      <c r="CN6" s="21">
        <f t="shared" ref="CN6:CV6" si="10">IF(CN7="",NA(),CN7)</f>
        <v>37.33</v>
      </c>
      <c r="CO6" s="21">
        <f t="shared" si="10"/>
        <v>36</v>
      </c>
      <c r="CP6" s="21">
        <f t="shared" si="10"/>
        <v>36</v>
      </c>
      <c r="CQ6" s="21">
        <f t="shared" si="10"/>
        <v>34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89.19</v>
      </c>
      <c r="CY6" s="21">
        <f t="shared" ref="CY6:DG6" si="11">IF(CY7="",NA(),CY7)</f>
        <v>91.9</v>
      </c>
      <c r="CZ6" s="21">
        <f t="shared" si="11"/>
        <v>91.88</v>
      </c>
      <c r="DA6" s="21">
        <f t="shared" si="11"/>
        <v>91.74</v>
      </c>
      <c r="DB6" s="21">
        <f t="shared" si="11"/>
        <v>85.59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363871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3.61</v>
      </c>
      <c r="Q7" s="24">
        <v>102.29</v>
      </c>
      <c r="R7" s="24">
        <v>2090</v>
      </c>
      <c r="S7" s="24">
        <v>6230</v>
      </c>
      <c r="T7" s="24">
        <v>140.74</v>
      </c>
      <c r="U7" s="24">
        <v>44.27</v>
      </c>
      <c r="V7" s="24">
        <v>222</v>
      </c>
      <c r="W7" s="24">
        <v>0.08</v>
      </c>
      <c r="X7" s="24">
        <v>2775</v>
      </c>
      <c r="Y7" s="24">
        <v>100.03</v>
      </c>
      <c r="Z7" s="24">
        <v>100.02</v>
      </c>
      <c r="AA7" s="24">
        <v>99.95</v>
      </c>
      <c r="AB7" s="24">
        <v>136.41</v>
      </c>
      <c r="AC7" s="24">
        <v>100.69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4348.1499999999996</v>
      </c>
      <c r="BG7" s="24">
        <v>3969.1</v>
      </c>
      <c r="BH7" s="24">
        <v>3785.17</v>
      </c>
      <c r="BI7" s="24">
        <v>3498.94</v>
      </c>
      <c r="BJ7" s="24">
        <v>3359.93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31.52</v>
      </c>
      <c r="BR7" s="24">
        <v>29.7</v>
      </c>
      <c r="BS7" s="24">
        <v>27.2</v>
      </c>
      <c r="BT7" s="24">
        <v>26.47</v>
      </c>
      <c r="BU7" s="24">
        <v>30.06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352.54</v>
      </c>
      <c r="CC7" s="24">
        <v>376.88</v>
      </c>
      <c r="CD7" s="24">
        <v>418.4</v>
      </c>
      <c r="CE7" s="24">
        <v>428.94</v>
      </c>
      <c r="CF7" s="24">
        <v>378.99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>
        <v>36</v>
      </c>
      <c r="CN7" s="24">
        <v>37.33</v>
      </c>
      <c r="CO7" s="24">
        <v>36</v>
      </c>
      <c r="CP7" s="24">
        <v>36</v>
      </c>
      <c r="CQ7" s="24">
        <v>34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89.19</v>
      </c>
      <c r="CY7" s="24">
        <v>91.9</v>
      </c>
      <c r="CZ7" s="24">
        <v>91.88</v>
      </c>
      <c r="DA7" s="24">
        <v>91.74</v>
      </c>
      <c r="DB7" s="24">
        <v>85.59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2022-12-01T02:03:32Z</dcterms:created>
  <dcterms:modified xsi:type="dcterms:W3CDTF">2023-01-11T06:35:25Z</dcterms:modified>
  <cp:category/>
</cp:coreProperties>
</file>