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19\Desktop\"/>
    </mc:Choice>
  </mc:AlternateContent>
  <workbookProtection workbookAlgorithmName="SHA-512" workbookHashValue="pvqkaypeJGlUFbS0fa70y2yGnQkA/dDP/NeyRhJ3oqnmvTOuBWs7CdmZCRQqLtjIkjMPb4hl1QifTmfrVA2C1g==" workbookSaltValue="U5hbHLbmFJ/Z8tHoMOPpTA==" workbookSpinCount="100000" lockStructure="1"/>
  <bookViews>
    <workbookView xWindow="0" yWindow="0" windowWidth="28800" windowHeight="1191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<sst xmlns="http://schemas.openxmlformats.org/spreadsheetml/2006/main" count="236" uniqueCount="119">
  <si>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</si>
  <si>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</si>
  <si>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</si>
  <si>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</si>
  <si>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</si>
  <si>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</si>
  <si>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</si>
  <si>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</si>
  <si>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</si>
  <si>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</si>
  <si>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</si>
  <si>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</si>
  <si>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</si>
  <si>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</si>
  <si>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</si>
  <si>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</si>
  <si>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</si>
  <si>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</si>
  <si>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</si>
  <si>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</si>
  <si>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</si>
  <si>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</si>
  <si>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</si>
  <si>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</si>
  <si>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</si>
  <si>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</si>
  <si>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</si>
  <si>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</si>
  <si>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</si>
  <si>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</si>
  <si>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</si>
  <si>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</si>
  <si>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</si>
  <si>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</si>
  <si>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</si>
  <si>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</si>
  <si>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</si>
  <si>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</si>
  <si>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</si>
  <si>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</si>
  <si>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</si>
  <si>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</si>
  <si>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</si>
  <si>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</si>
  <si>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</si>
  <si>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</si>
  <si>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</si>
  <si>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</si>
  <si>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</si>
  <si>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</si>
  <si>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</si>
  <si>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</si>
  <si>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</si>
  <si>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</si>
  <si>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</si>
  <si>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</si>
  <si>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</si>
  <si>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</si>
  <si>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</si>
  <si>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</si>
  <si>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</si>
  <si>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</si>
  <si>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</si>
  <si>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</si>
  <si>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</si>
  <si>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</si>
  <si>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</si>
  <si>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</si>
  <si>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</si>
  <si>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</si>
  <si>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</si>
  <si>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</si>
  <si>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</si>
  <si>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</si>
  <si>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</si>
  <si>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</si>
  <si>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</si>
  <si>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</si>
  <si>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</si>
  <si>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</si>
  <si>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</si>
  <si>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</si>
  <si>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</si>
  <si>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</si>
  <si>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</si>
  <si>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</si>
  <si>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</si>
  <si>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</si>
  <si>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</si>
  <si>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</si>
  <si>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</si>
  <si>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</si>
  <si>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</si>
  <si>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</si>
  <si>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</si>
  <si>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</si>
  <si>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</si>
  <si>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</si>
  <si>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</si>
  <si>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</si>
  <si>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</si>
  <si>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</si>
  <si>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</si>
  <si>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</si>
  <si>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</si>
  <si>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</si>
  <si>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</si>
  <si>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</si>
  <si>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</si>
  <si>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</si>
  <si>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</si>
  <si>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</si>
  <si>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</si>
  <si>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</si>
  <si>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</si>
  <si>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</si>
  <si>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・供用開始後１０年以上となるが、管渠の老朽化は現時点では、ほぼ見られない。</t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</si>
  <si>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phoneticPr fontId="4"/>
  </si>
  <si>
    <t>・収益的収支比率については、概ね１００％を維持している。経費回収率は全国平均より高いが、使用料で賄われていないため、一般会計繰入金に依存していると考える。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・施設利用率については、平均値を下回っており、人口低下による影響だと考えられる。　　　　　　　　　　　　　　・水洗化率については、高水準を維持しているが、１００％の加入率を目指し、更なる加入促進に努める。</t>
    <rPh sb="178" eb="179">
      <t>シタ</t>
    </rPh>
    <rPh sb="185" eb="187">
      <t>ジンコウ</t>
    </rPh>
    <rPh sb="187" eb="189">
      <t>テイカ</t>
    </rPh>
    <rPh sb="192" eb="194">
      <t>エイキョウ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</si>
</sst>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2-480F-AD58-444B3214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76056"/>
        <c:axId val="16907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2-480F-AD58-444B3214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76056"/>
        <c:axId val="169076448"/>
      </c:lineChart>
      <c:dateAx>
        <c:axId val="169076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9076448"/>
        <c:crosses val="autoZero"/>
        <c:auto val="1"/>
        <c:lblOffset val="100"/>
        <c:baseTimeUnit val="years"/>
      </c:dateAx>
      <c:valAx>
        <c:axId val="16907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076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56.56</c:v>
                </c:pt>
                <c:pt idx="1">
                  <c:v>53.39</c:v>
                </c:pt>
                <c:pt idx="2">
                  <c:v>54.75</c:v>
                </c:pt>
                <c:pt idx="3">
                  <c:v>55.66</c:v>
                </c:pt>
                <c:pt idx="4">
                  <c:v>52.04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B6-4471-BB23-38994FAC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92584"/>
        <c:axId val="37539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40.93</c:v>
                </c:pt>
                <c:pt idx="1">
                  <c:v>43.38</c:v>
                </c:pt>
                <c:pt idx="2">
                  <c:v>42.33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6-4471-BB23-38994FAC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92584"/>
        <c:axId val="375392976"/>
      </c:lineChart>
      <c:dateAx>
        <c:axId val="375392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92976"/>
        <c:crosses val="autoZero"/>
        <c:auto val="1"/>
        <c:lblOffset val="100"/>
        <c:baseTimeUnit val="years"/>
      </c:dateAx>
      <c:valAx>
        <c:axId val="37539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92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94.31</c:v>
                </c:pt>
                <c:pt idx="1">
                  <c:v>94</c:v>
                </c:pt>
                <c:pt idx="2">
                  <c:v>94.26</c:v>
                </c:pt>
                <c:pt idx="3">
                  <c:v>93.39</c:v>
                </c:pt>
                <c:pt idx="4">
                  <c:v>93.42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1-4BD3-A446-7AE6669D2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95328"/>
        <c:axId val="37569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62.73</c:v>
                </c:pt>
                <c:pt idx="1">
                  <c:v>62.02</c:v>
                </c:pt>
                <c:pt idx="2">
                  <c:v>62.5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1-4BD3-A446-7AE6669D2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95328"/>
        <c:axId val="375691448"/>
      </c:lineChart>
      <c:dateAx>
        <c:axId val="375395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691448"/>
        <c:crosses val="autoZero"/>
        <c:auto val="1"/>
        <c:lblOffset val="100"/>
        <c:baseTimeUnit val="years"/>
      </c:dateAx>
      <c:valAx>
        <c:axId val="37569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9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100.78</c:v>
                </c:pt>
                <c:pt idx="1">
                  <c:v>97.35</c:v>
                </c:pt>
                <c:pt idx="2">
                  <c:v>99.1</c:v>
                </c:pt>
                <c:pt idx="3">
                  <c:v>105.31</c:v>
                </c:pt>
                <c:pt idx="4">
                  <c:v>99.26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E1-4230-B336-0AAAF17D4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76840"/>
        <c:axId val="16907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1-4230-B336-0AAAF17D4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76840"/>
        <c:axId val="169073312"/>
      </c:lineChart>
      <c:dateAx>
        <c:axId val="169076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9073312"/>
        <c:crosses val="autoZero"/>
        <c:auto val="1"/>
        <c:lblOffset val="100"/>
        <c:baseTimeUnit val="years"/>
      </c:dateAx>
      <c:valAx>
        <c:axId val="16907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07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D4-462B-902F-20C6B3982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89880"/>
        <c:axId val="37569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D4-462B-902F-20C6B3982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89880"/>
        <c:axId val="375690664"/>
      </c:lineChart>
      <c:dateAx>
        <c:axId val="375689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690664"/>
        <c:crosses val="autoZero"/>
        <c:auto val="1"/>
        <c:lblOffset val="100"/>
        <c:baseTimeUnit val="years"/>
      </c:dateAx>
      <c:valAx>
        <c:axId val="37569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689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12-451D-9259-40C665CF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87920"/>
        <c:axId val="37568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12-451D-9259-40C665CF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87920"/>
        <c:axId val="375688312"/>
      </c:lineChart>
      <c:dateAx>
        <c:axId val="375687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688312"/>
        <c:crosses val="autoZero"/>
        <c:auto val="1"/>
        <c:lblOffset val="100"/>
        <c:baseTimeUnit val="years"/>
      </c:dateAx>
      <c:valAx>
        <c:axId val="37568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68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2B-49B7-8382-07583CDC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86352"/>
        <c:axId val="37569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2B-49B7-8382-07583CDC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86352"/>
        <c:axId val="375691056"/>
      </c:lineChart>
      <c:dateAx>
        <c:axId val="375686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691056"/>
        <c:crosses val="autoZero"/>
        <c:auto val="1"/>
        <c:lblOffset val="100"/>
        <c:baseTimeUnit val="years"/>
      </c:dateAx>
      <c:valAx>
        <c:axId val="37569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68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6-4461-A2CE-CFC897096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86744"/>
        <c:axId val="37539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66-4461-A2CE-CFC897096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86744"/>
        <c:axId val="375396112"/>
      </c:lineChart>
      <c:dateAx>
        <c:axId val="375686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96112"/>
        <c:crosses val="autoZero"/>
        <c:auto val="1"/>
        <c:lblOffset val="100"/>
        <c:baseTimeUnit val="years"/>
      </c:dateAx>
      <c:valAx>
        <c:axId val="37539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686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01-40CF-B26E-9CE6E6A2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98072"/>
        <c:axId val="37539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982.29</c:v>
                </c:pt>
                <c:pt idx="1">
                  <c:v>713.28</c:v>
                </c:pt>
                <c:pt idx="2">
                  <c:v>673.08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01-40CF-B26E-9CE6E6A2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98072"/>
        <c:axId val="375398464"/>
      </c:lineChart>
      <c:dateAx>
        <c:axId val="375398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98464"/>
        <c:crosses val="autoZero"/>
        <c:auto val="1"/>
        <c:lblOffset val="100"/>
        <c:baseTimeUnit val="years"/>
      </c:dateAx>
      <c:valAx>
        <c:axId val="37539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98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64.64</c:v>
                </c:pt>
                <c:pt idx="1">
                  <c:v>61.86</c:v>
                </c:pt>
                <c:pt idx="2">
                  <c:v>63.84</c:v>
                </c:pt>
                <c:pt idx="3">
                  <c:v>59.75</c:v>
                </c:pt>
                <c:pt idx="4">
                  <c:v>65.209999999999994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0-4983-9FB6-A2AB0612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98856"/>
        <c:axId val="37539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40.75</c:v>
                </c:pt>
                <c:pt idx="2">
                  <c:v>42.44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50-4983-9FB6-A2AB0612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98856"/>
        <c:axId val="375396504"/>
      </c:lineChart>
      <c:dateAx>
        <c:axId val="375398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96504"/>
        <c:crosses val="autoZero"/>
        <c:auto val="1"/>
        <c:lblOffset val="100"/>
        <c:baseTimeUnit val="years"/>
      </c:dateAx>
      <c:valAx>
        <c:axId val="37539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98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222.98</c:v>
                </c:pt>
                <c:pt idx="1">
                  <c:v>236.42</c:v>
                </c:pt>
                <c:pt idx="2">
                  <c:v>227.35</c:v>
                </c:pt>
                <c:pt idx="3">
                  <c:v>246.85</c:v>
                </c:pt>
                <c:pt idx="4">
                  <c:v>220.22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17-4587-85C4-4ED6F677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99640"/>
        <c:axId val="37539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334.48</c:v>
                </c:pt>
                <c:pt idx="1">
                  <c:v>311.70999999999998</c:v>
                </c:pt>
                <c:pt idx="2">
                  <c:v>284.54000000000002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17-4587-85C4-4ED6F677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99640"/>
        <c:axId val="375396896"/>
      </c:lineChart>
      <c:dateAx>
        <c:axId val="375399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96896"/>
        <c:crosses val="autoZero"/>
        <c:auto val="1"/>
        <c:lblOffset val="100"/>
        <c:baseTimeUnit val="years"/>
      </c:dateAx>
      <c:valAx>
        <c:axId val="37539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99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9" sqref="A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徳島県　つるぎ町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8161</v>
      </c>
      <c r="AM8" s="37"/>
      <c r="AN8" s="37"/>
      <c r="AO8" s="37"/>
      <c r="AP8" s="37"/>
      <c r="AQ8" s="37"/>
      <c r="AR8" s="37"/>
      <c r="AS8" s="37"/>
      <c r="AT8" s="38">
        <f>データ!T6</f>
        <v>194.84</v>
      </c>
      <c r="AU8" s="38"/>
      <c r="AV8" s="38"/>
      <c r="AW8" s="38"/>
      <c r="AX8" s="38"/>
      <c r="AY8" s="38"/>
      <c r="AZ8" s="38"/>
      <c r="BA8" s="38"/>
      <c r="BB8" s="38">
        <f>データ!U6</f>
        <v>41.89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5.46</v>
      </c>
      <c r="Q10" s="38"/>
      <c r="R10" s="38"/>
      <c r="S10" s="38"/>
      <c r="T10" s="38"/>
      <c r="U10" s="38"/>
      <c r="V10" s="38"/>
      <c r="W10" s="38">
        <f>データ!Q6</f>
        <v>94.24</v>
      </c>
      <c r="X10" s="38"/>
      <c r="Y10" s="38"/>
      <c r="Z10" s="38"/>
      <c r="AA10" s="38"/>
      <c r="AB10" s="38"/>
      <c r="AC10" s="38"/>
      <c r="AD10" s="37">
        <f>データ!R6</f>
        <v>2860</v>
      </c>
      <c r="AE10" s="37"/>
      <c r="AF10" s="37"/>
      <c r="AG10" s="37"/>
      <c r="AH10" s="37"/>
      <c r="AI10" s="37"/>
      <c r="AJ10" s="37"/>
      <c r="AK10" s="2"/>
      <c r="AL10" s="37">
        <f>データ!V6</f>
        <v>441</v>
      </c>
      <c r="AM10" s="37"/>
      <c r="AN10" s="37"/>
      <c r="AO10" s="37"/>
      <c r="AP10" s="37"/>
      <c r="AQ10" s="37"/>
      <c r="AR10" s="37"/>
      <c r="AS10" s="37"/>
      <c r="AT10" s="38">
        <f>データ!W6</f>
        <v>0.48</v>
      </c>
      <c r="AU10" s="38"/>
      <c r="AV10" s="38"/>
      <c r="AW10" s="38"/>
      <c r="AX10" s="38"/>
      <c r="AY10" s="38"/>
      <c r="AZ10" s="38"/>
      <c r="BA10" s="38"/>
      <c r="BB10" s="38">
        <f>データ!X6</f>
        <v>918.75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okdzJ3HigS9Fyjlq9jt5rx1PgFv4W/GzVFPcTOeD7kiDywJeg1ZSkRdEqSmYbhw+K+6rGOfIxGtjhrVkeVt8MA==" saltValue="b/NjWSu8A009rsvFiSbnU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364681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つるぎ町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5.46</v>
      </c>
      <c r="Q6" s="20">
        <f t="shared" si="3"/>
        <v>94.24</v>
      </c>
      <c r="R6" s="20">
        <f t="shared" si="3"/>
        <v>2860</v>
      </c>
      <c r="S6" s="20">
        <f t="shared" si="3"/>
        <v>8161</v>
      </c>
      <c r="T6" s="20">
        <f t="shared" si="3"/>
        <v>194.84</v>
      </c>
      <c r="U6" s="20">
        <f t="shared" si="3"/>
        <v>41.89</v>
      </c>
      <c r="V6" s="20">
        <f t="shared" si="3"/>
        <v>441</v>
      </c>
      <c r="W6" s="20">
        <f t="shared" si="3"/>
        <v>0.48</v>
      </c>
      <c r="X6" s="20">
        <f t="shared" si="3"/>
        <v>918.75</v>
      </c>
      <c r="Y6" s="21">
        <f>IF(Y7="",NA(),Y7)</f>
        <v>100.78</v>
      </c>
      <c r="Z6" s="21">
        <f t="shared" ref="Z6:AH6" si="4">IF(Z7="",NA(),Z7)</f>
        <v>97.35</v>
      </c>
      <c r="AA6" s="21">
        <f t="shared" si="4"/>
        <v>99.1</v>
      </c>
      <c r="AB6" s="21">
        <f t="shared" si="4"/>
        <v>105.31</v>
      </c>
      <c r="AC6" s="21">
        <f t="shared" si="4"/>
        <v>99.26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982.29</v>
      </c>
      <c r="BL6" s="21">
        <f t="shared" si="7"/>
        <v>713.28</v>
      </c>
      <c r="BM6" s="21">
        <f t="shared" si="7"/>
        <v>673.08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64.64</v>
      </c>
      <c r="BR6" s="21">
        <f t="shared" ref="BR6:BZ6" si="8">IF(BR7="",NA(),BR7)</f>
        <v>61.86</v>
      </c>
      <c r="BS6" s="21">
        <f t="shared" si="8"/>
        <v>63.84</v>
      </c>
      <c r="BT6" s="21">
        <f t="shared" si="8"/>
        <v>59.75</v>
      </c>
      <c r="BU6" s="21">
        <f t="shared" si="8"/>
        <v>65.209999999999994</v>
      </c>
      <c r="BV6" s="21">
        <f t="shared" si="8"/>
        <v>41.25</v>
      </c>
      <c r="BW6" s="21">
        <f t="shared" si="8"/>
        <v>40.75</v>
      </c>
      <c r="BX6" s="21">
        <f t="shared" si="8"/>
        <v>42.44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222.98</v>
      </c>
      <c r="CC6" s="21">
        <f t="shared" ref="CC6:CK6" si="9">IF(CC7="",NA(),CC7)</f>
        <v>236.42</v>
      </c>
      <c r="CD6" s="21">
        <f t="shared" si="9"/>
        <v>227.35</v>
      </c>
      <c r="CE6" s="21">
        <f t="shared" si="9"/>
        <v>246.85</v>
      </c>
      <c r="CF6" s="21">
        <f t="shared" si="9"/>
        <v>220.22</v>
      </c>
      <c r="CG6" s="21">
        <f t="shared" si="9"/>
        <v>334.48</v>
      </c>
      <c r="CH6" s="21">
        <f t="shared" si="9"/>
        <v>311.70999999999998</v>
      </c>
      <c r="CI6" s="21">
        <f t="shared" si="9"/>
        <v>284.54000000000002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56.56</v>
      </c>
      <c r="CN6" s="21">
        <f t="shared" ref="CN6:CV6" si="10">IF(CN7="",NA(),CN7)</f>
        <v>53.39</v>
      </c>
      <c r="CO6" s="21">
        <f t="shared" si="10"/>
        <v>54.75</v>
      </c>
      <c r="CP6" s="21">
        <f t="shared" si="10"/>
        <v>55.66</v>
      </c>
      <c r="CQ6" s="21">
        <f t="shared" si="10"/>
        <v>52.04</v>
      </c>
      <c r="CR6" s="21">
        <f t="shared" si="10"/>
        <v>40.93</v>
      </c>
      <c r="CS6" s="21">
        <f t="shared" si="10"/>
        <v>43.38</v>
      </c>
      <c r="CT6" s="21">
        <f t="shared" si="10"/>
        <v>42.33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94.31</v>
      </c>
      <c r="CY6" s="21">
        <f t="shared" ref="CY6:DG6" si="11">IF(CY7="",NA(),CY7)</f>
        <v>94</v>
      </c>
      <c r="CZ6" s="21">
        <f t="shared" si="11"/>
        <v>94.26</v>
      </c>
      <c r="DA6" s="21">
        <f t="shared" si="11"/>
        <v>93.39</v>
      </c>
      <c r="DB6" s="21">
        <f t="shared" si="11"/>
        <v>93.42</v>
      </c>
      <c r="DC6" s="21">
        <f t="shared" si="11"/>
        <v>62.73</v>
      </c>
      <c r="DD6" s="21">
        <f t="shared" si="11"/>
        <v>62.02</v>
      </c>
      <c r="DE6" s="21">
        <f t="shared" si="11"/>
        <v>62.5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1">
        <f t="shared" si="14"/>
        <v>0.04</v>
      </c>
      <c r="EL6" s="20">
        <f t="shared" si="14"/>
        <v>0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364681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5.46</v>
      </c>
      <c r="Q7" s="24">
        <v>94.24</v>
      </c>
      <c r="R7" s="24">
        <v>2860</v>
      </c>
      <c r="S7" s="24">
        <v>8161</v>
      </c>
      <c r="T7" s="24">
        <v>194.84</v>
      </c>
      <c r="U7" s="24">
        <v>41.89</v>
      </c>
      <c r="V7" s="24">
        <v>441</v>
      </c>
      <c r="W7" s="24">
        <v>0.48</v>
      </c>
      <c r="X7" s="24">
        <v>918.75</v>
      </c>
      <c r="Y7" s="24">
        <v>100.78</v>
      </c>
      <c r="Z7" s="24">
        <v>97.35</v>
      </c>
      <c r="AA7" s="24">
        <v>99.1</v>
      </c>
      <c r="AB7" s="24">
        <v>105.31</v>
      </c>
      <c r="AC7" s="24">
        <v>99.26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982.29</v>
      </c>
      <c r="BL7" s="24">
        <v>713.28</v>
      </c>
      <c r="BM7" s="24">
        <v>673.08</v>
      </c>
      <c r="BN7" s="24">
        <v>867.83</v>
      </c>
      <c r="BO7" s="24">
        <v>791.76</v>
      </c>
      <c r="BP7" s="24">
        <v>786.37</v>
      </c>
      <c r="BQ7" s="24">
        <v>64.64</v>
      </c>
      <c r="BR7" s="24">
        <v>61.86</v>
      </c>
      <c r="BS7" s="24">
        <v>63.84</v>
      </c>
      <c r="BT7" s="24">
        <v>59.75</v>
      </c>
      <c r="BU7" s="24">
        <v>65.209999999999994</v>
      </c>
      <c r="BV7" s="24">
        <v>41.25</v>
      </c>
      <c r="BW7" s="24">
        <v>40.75</v>
      </c>
      <c r="BX7" s="24">
        <v>42.44</v>
      </c>
      <c r="BY7" s="24">
        <v>57.08</v>
      </c>
      <c r="BZ7" s="24">
        <v>56.26</v>
      </c>
      <c r="CA7" s="24">
        <v>60.65</v>
      </c>
      <c r="CB7" s="24">
        <v>222.98</v>
      </c>
      <c r="CC7" s="24">
        <v>236.42</v>
      </c>
      <c r="CD7" s="24">
        <v>227.35</v>
      </c>
      <c r="CE7" s="24">
        <v>246.85</v>
      </c>
      <c r="CF7" s="24">
        <v>220.22</v>
      </c>
      <c r="CG7" s="24">
        <v>334.48</v>
      </c>
      <c r="CH7" s="24">
        <v>311.70999999999998</v>
      </c>
      <c r="CI7" s="24">
        <v>284.54000000000002</v>
      </c>
      <c r="CJ7" s="24">
        <v>274.99</v>
      </c>
      <c r="CK7" s="24">
        <v>282.08999999999997</v>
      </c>
      <c r="CL7" s="24">
        <v>256.97000000000003</v>
      </c>
      <c r="CM7" s="24">
        <v>56.56</v>
      </c>
      <c r="CN7" s="24">
        <v>53.39</v>
      </c>
      <c r="CO7" s="24">
        <v>54.75</v>
      </c>
      <c r="CP7" s="24">
        <v>55.66</v>
      </c>
      <c r="CQ7" s="24">
        <v>52.04</v>
      </c>
      <c r="CR7" s="24">
        <v>40.93</v>
      </c>
      <c r="CS7" s="24">
        <v>43.38</v>
      </c>
      <c r="CT7" s="24">
        <v>42.33</v>
      </c>
      <c r="CU7" s="24">
        <v>54.83</v>
      </c>
      <c r="CV7" s="24">
        <v>66.53</v>
      </c>
      <c r="CW7" s="24">
        <v>61.14</v>
      </c>
      <c r="CX7" s="24">
        <v>94.31</v>
      </c>
      <c r="CY7" s="24">
        <v>94</v>
      </c>
      <c r="CZ7" s="24">
        <v>94.26</v>
      </c>
      <c r="DA7" s="24">
        <v>93.39</v>
      </c>
      <c r="DB7" s="24">
        <v>93.42</v>
      </c>
      <c r="DC7" s="24">
        <v>62.73</v>
      </c>
      <c r="DD7" s="24">
        <v>62.02</v>
      </c>
      <c r="DE7" s="24">
        <v>62.5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0.04</v>
      </c>
      <c r="EL7" s="24">
        <v>0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四宮　正啓</cp:lastModifiedBy>
  <cp:lastPrinted>2023-01-30T07:49:35Z</cp:lastPrinted>
  <dcterms:created xsi:type="dcterms:W3CDTF">2022-12-01T02:00:06Z</dcterms:created>
  <dcterms:modified xsi:type="dcterms:W3CDTF">2023-01-30T07:51:58Z</dcterms:modified>
  <cp:category/>
</cp:coreProperties>
</file>