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NCLJ739\Desktop\"/>
    </mc:Choice>
  </mc:AlternateContent>
  <xr:revisionPtr revIDLastSave="0" documentId="13_ncr:1_{C9122716-8E0E-445D-86CA-6824F69319AF}" xr6:coauthVersionLast="47" xr6:coauthVersionMax="47" xr10:uidLastSave="{00000000-0000-0000-0000-000000000000}"/>
  <workbookProtection workbookAlgorithmName="SHA-512" workbookHashValue="iVJxNvOhuBXZosrECEpiisoGYyD35u5YrjqcVkIb5GrlJtET0bZaYk8KVAA+JpEsgrT1p/3MnGHRi9VfrRHCrw==" workbookSaltValue="NgIW3v7hbUcrvSrgi7l9iA==" workbookSpinCount="100000" lockStructure="1"/>
  <bookViews>
    <workbookView xWindow="-120" yWindow="-120" windowWidth="29040" windowHeight="182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D10" i="4"/>
  <c r="AL8" i="4"/>
  <c r="P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<sst xmlns="http://schemas.openxmlformats.org/spreadsheetml/2006/main" count="236" uniqueCount="119">
  <si>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</si>
  <si>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</si>
  <si>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</si>
  <si>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</si>
  <si>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</si>
  <si>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</si>
  <si>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</si>
  <si>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</si>
  <si>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</si>
  <si>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</si>
  <si>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</si>
  <si>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</si>
  <si>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</si>
  <si>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</si>
  <si>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</si>
  <si>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</si>
  <si>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</si>
  <si>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</si>
  <si>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</si>
  <si>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</si>
  <si>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</si>
  <si>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</si>
  <si>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</si>
  <si>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</si>
  <si>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</si>
  <si>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</si>
  <si>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</si>
  <si>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</si>
  <si>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</si>
  <si>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</si>
  <si>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</si>
  <si>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</si>
  <si>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</si>
  <si>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</si>
  <si>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</si>
  <si>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</si>
  <si>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</si>
  <si>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</si>
  <si>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</si>
  <si>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</si>
  <si>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</si>
  <si>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</si>
  <si>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</si>
  <si>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</si>
  <si>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</si>
  <si>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</si>
  <si>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</si>
  <si>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</si>
  <si>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</si>
  <si>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</si>
  <si>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</si>
  <si>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</si>
  <si>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</si>
  <si>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</si>
  <si>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</si>
  <si>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</si>
  <si>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</si>
  <si>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</si>
  <si>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</si>
  <si>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</si>
  <si>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</si>
  <si>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</si>
  <si>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</si>
  <si>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</si>
  <si>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</si>
  <si>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</si>
  <si>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</si>
  <si>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</si>
  <si>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</si>
  <si>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</si>
  <si>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</si>
  <si>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</si>
  <si>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</si>
  <si>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</si>
  <si>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</si>
  <si>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</si>
  <si>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</si>
  <si>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</si>
  <si>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</si>
  <si>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</si>
  <si>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</si>
  <si>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</si>
  <si>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</si>
  <si>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</si>
  <si>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</si>
  <si>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</si>
  <si>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</si>
  <si>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</si>
  <si>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</si>
  <si>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</si>
  <si>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</si>
  <si>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</si>
  <si>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</si>
  <si>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</si>
  <si>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</si>
  <si>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</si>
  <si>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</si>
  <si>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</si>
  <si>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那賀町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</si>
  <si>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</si>
  <si>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</si>
  <si>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</si>
  <si>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</si>
  <si>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</si>
  <si>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</si>
  <si>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</si>
  <si>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</si>
  <si>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</si>
  <si>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</si>
  <si>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</si>
  <si>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</si>
  <si>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</si>
  <si>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</si>
  <si>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</si>
  <si>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</si>
  <si>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</si>
  <si>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7処理施設で、20年以上稼働の施設が4施設、30年以上稼働施設が１施設であり、今後機器設備の維持修繕を随意時行って行く必要があり、機能診断、最適整備構想のデータを元に計画的に更新に取り組みつつ、那賀川堤外にある3施設を堤内への移設時に1施設化を目指す。</t>
    <rPh sb="2" eb="6">
      <t>ショリシセツ</t>
    </rPh>
    <rPh sb="10" eb="13">
      <t>ネンイジョウ</t>
    </rPh>
    <rPh sb="13" eb="15">
      <t>カドウ</t>
    </rPh>
    <rPh sb="16" eb="18">
      <t>シセツ</t>
    </rPh>
    <rPh sb="20" eb="22">
      <t>シセツ</t>
    </rPh>
    <rPh sb="25" eb="26">
      <t>ネン</t>
    </rPh>
    <rPh sb="26" eb="28">
      <t>イジョウ</t>
    </rPh>
    <rPh sb="28" eb="30">
      <t>カドウ</t>
    </rPh>
    <rPh sb="30" eb="32">
      <t>シセツ</t>
    </rPh>
    <rPh sb="34" eb="36">
      <t>シセツ</t>
    </rPh>
    <rPh sb="40" eb="42">
      <t>コンゴ</t>
    </rPh>
    <rPh sb="42" eb="46">
      <t>キキセツビ</t>
    </rPh>
    <rPh sb="47" eb="51">
      <t>イジシュウゼン</t>
    </rPh>
    <rPh sb="52" eb="55">
      <t>ズイイジ</t>
    </rPh>
    <rPh sb="55" eb="56">
      <t>オコナ</t>
    </rPh>
    <rPh sb="58" eb="59">
      <t>イ</t>
    </rPh>
    <rPh sb="60" eb="62">
      <t>ヒツヨウ</t>
    </rPh>
    <rPh sb="66" eb="70">
      <t>キノウシンダン</t>
    </rPh>
    <rPh sb="71" eb="77">
      <t>サイテキセイビコウソウ</t>
    </rPh>
    <rPh sb="82" eb="83">
      <t>モト</t>
    </rPh>
    <rPh sb="84" eb="87">
      <t>ケイカクテキ</t>
    </rPh>
    <rPh sb="88" eb="90">
      <t>コウシン</t>
    </rPh>
    <rPh sb="91" eb="92">
      <t>ト</t>
    </rPh>
    <rPh sb="93" eb="94">
      <t>ク</t>
    </rPh>
    <rPh sb="98" eb="101">
      <t>ナカガワ</t>
    </rPh>
    <rPh sb="110" eb="112">
      <t>テイナイ</t>
    </rPh>
    <rPh sb="114" eb="117">
      <t>イセツジ</t>
    </rPh>
    <rPh sb="119" eb="122">
      <t>シセツカ</t>
    </rPh>
    <rPh sb="123" eb="125">
      <t>メザ</t>
    </rPh>
    <phoneticPr fontId="4"/>
  </si>
  <si>
    <t>　人口減少による使用料の減少や施設の老朽化による、費用の増加、堤外から堤内への移設等により、経営悪化が見込まれる。
　経営改善の為、施設利用者の加入促進や、使用料の徴収率の向上に務め、計画的な維持修繕等を進めていかなければならない。</t>
    <rPh sb="1" eb="5">
      <t>ジンコウゲンショウ</t>
    </rPh>
    <rPh sb="8" eb="11">
      <t>シヨウリョウ</t>
    </rPh>
    <rPh sb="12" eb="14">
      <t>ゲンショウ</t>
    </rPh>
    <rPh sb="15" eb="17">
      <t>シセツ</t>
    </rPh>
    <rPh sb="18" eb="21">
      <t>ロウキュウカ</t>
    </rPh>
    <rPh sb="25" eb="27">
      <t>ヒヨウ</t>
    </rPh>
    <rPh sb="28" eb="30">
      <t>ゾウカ</t>
    </rPh>
    <rPh sb="31" eb="33">
      <t>テイガイ</t>
    </rPh>
    <rPh sb="35" eb="37">
      <t>テイナイ</t>
    </rPh>
    <rPh sb="39" eb="42">
      <t>イセツトウ</t>
    </rPh>
    <rPh sb="46" eb="50">
      <t>ケイエイアッカ</t>
    </rPh>
    <rPh sb="51" eb="53">
      <t>ミコ</t>
    </rPh>
    <rPh sb="59" eb="63">
      <t>ケイエイカイゼン</t>
    </rPh>
    <rPh sb="64" eb="65">
      <t>タメ</t>
    </rPh>
    <rPh sb="66" eb="68">
      <t>シセツ</t>
    </rPh>
    <rPh sb="68" eb="71">
      <t>リヨウシャ</t>
    </rPh>
    <rPh sb="72" eb="76">
      <t>カニュウソクシン</t>
    </rPh>
    <phoneticPr fontId="4"/>
  </si>
  <si>
    <t>　汚水処理原価が平均値並みとなり、昨年度より汚水処理にかかる原価が上昇してる。また、経費回収率、収益的収入比率共に100％を下回っていることから、使用料収入により費用を補えていないいない状況であり、健全とは言えない。
　令和3年度は施設の改良工事等があったためとは思うが、今後も施設の老朽化等で改良工事や維持修繕費が増加する可能性があり、人口減少による、使用料の減少等も考慮し、一層の経費削減、徴収率の向上に務める。</t>
    <rPh sb="1" eb="7">
      <t>オスイショリゲンカ</t>
    </rPh>
    <rPh sb="116" eb="118">
      <t>シセツ</t>
    </rPh>
    <rPh sb="123" eb="124">
      <t>トウ</t>
    </rPh>
    <rPh sb="132" eb="133">
      <t>オモ</t>
    </rPh>
    <rPh sb="147" eb="151">
      <t>カイリョウコウジ</t>
    </rPh>
    <rPh sb="183" eb="184">
      <t>トウ</t>
    </rPh>
    <rPh sb="185" eb="187">
      <t>コウリョ</t>
    </rPh>
    <rPh sb="189" eb="191">
      <t>イッソウ</t>
    </rPh>
    <rPh sb="192" eb="196">
      <t>ケイヒサクゲン</t>
    </rPh>
    <rPh sb="197" eb="199">
      <t>チョウシュウ</t>
    </rPh>
    <rPh sb="199" eb="200">
      <t>リツ</t>
    </rPh>
    <rPh sb="201" eb="203">
      <t>コウジョウ</t>
    </rPh>
    <rPh sb="204" eb="20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</si>
</sst>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3F-422F-882B-39F7A167B9F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2A3F-422F-882B-39F7A167B9F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56.89</c:v>
                </c:pt>
                <c:pt idx="1">
                  <c:v>56.89</c:v>
                </c:pt>
                <c:pt idx="2">
                  <c:v>56.89</c:v>
                </c:pt>
                <c:pt idx="3">
                  <c:v>56.89</c:v>
                </c:pt>
                <c:pt idx="4">
                  <c:v>56.89</c:v>
                </c:pt>
              </c:numCache>
            </c:numRef>
          </c:val>
          <c:extLst>
            <c:ext xmlns:c16="http://schemas.microsoft.com/office/drawing/2014/chart" uri="{C3380CC4-5D6E-409C-BE32-E72D297353CC}">
              <c16:uniqueId val="{00000000-2BF1-4C7C-85B2-9E664C2A5B8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54.06</c:v>
                </c:pt>
                <c:pt idx="3">
                  <c:v>55.26</c:v>
                </c:pt>
                <c:pt idx="4">
                  <c:v>54.54</c:v>
                </c:pt>
              </c:numCache>
            </c:numRef>
          </c:val>
          <c:smooth val="0"/>
          <c:extLst>
            <c:ext xmlns:c16="http://schemas.microsoft.com/office/drawing/2014/chart" uri="{C3380CC4-5D6E-409C-BE32-E72D297353CC}">
              <c16:uniqueId val="{00000001-2BF1-4C7C-85B2-9E664C2A5B8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95.69</c:v>
                </c:pt>
                <c:pt idx="1">
                  <c:v>93.57</c:v>
                </c:pt>
                <c:pt idx="2">
                  <c:v>94.56</c:v>
                </c:pt>
                <c:pt idx="3">
                  <c:v>94.73</c:v>
                </c:pt>
                <c:pt idx="4">
                  <c:v>95.24</c:v>
                </c:pt>
              </c:numCache>
            </c:numRef>
          </c:val>
          <c:extLst>
            <c:ext xmlns:c16="http://schemas.microsoft.com/office/drawing/2014/chart" uri="{C3380CC4-5D6E-409C-BE32-E72D297353CC}">
              <c16:uniqueId val="{00000000-E304-4F21-9E5F-6F6062F0DCD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90.11</c:v>
                </c:pt>
                <c:pt idx="3">
                  <c:v>90.52</c:v>
                </c:pt>
                <c:pt idx="4">
                  <c:v>90.3</c:v>
                </c:pt>
              </c:numCache>
            </c:numRef>
          </c:val>
          <c:smooth val="0"/>
          <c:extLst>
            <c:ext xmlns:c16="http://schemas.microsoft.com/office/drawing/2014/chart" uri="{C3380CC4-5D6E-409C-BE32-E72D297353CC}">
              <c16:uniqueId val="{00000001-E304-4F21-9E5F-6F6062F0DCD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90.37</c:v>
                </c:pt>
                <c:pt idx="1">
                  <c:v>101.59</c:v>
                </c:pt>
                <c:pt idx="2">
                  <c:v>100.76</c:v>
                </c:pt>
                <c:pt idx="3">
                  <c:v>96.53</c:v>
                </c:pt>
                <c:pt idx="4">
                  <c:v>86.98</c:v>
                </c:pt>
              </c:numCache>
            </c:numRef>
          </c:val>
          <c:extLst>
            <c:ext xmlns:c16="http://schemas.microsoft.com/office/drawing/2014/chart" uri="{C3380CC4-5D6E-409C-BE32-E72D297353CC}">
              <c16:uniqueId val="{00000000-61DB-48C0-97B7-95FC0A73722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DB-48C0-97B7-95FC0A73722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B6-41C9-BF38-CC9BA1BDEE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B6-41C9-BF38-CC9BA1BDEE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22-412B-BF2A-32FAAFE53F4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22-412B-BF2A-32FAAFE53F4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88-4F39-99EB-2396DAF0E9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88-4F39-99EB-2396DAF0E9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DB-45C4-AD13-2348D09BAE3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DB-45C4-AD13-2348D09BAE3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quot;-&quot;">
                  <c:v>738.65</c:v>
                </c:pt>
                <c:pt idx="4" formatCode="#,##0.00;&quot;△&quot;#,##0.00;&quot;-&quot;">
                  <c:v>697.13</c:v>
                </c:pt>
              </c:numCache>
            </c:numRef>
          </c:val>
          <c:extLst>
            <c:ext xmlns:c16="http://schemas.microsoft.com/office/drawing/2014/chart" uri="{C3380CC4-5D6E-409C-BE32-E72D297353CC}">
              <c16:uniqueId val="{00000000-7517-4CC8-BB4B-508C035D107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654.71</c:v>
                </c:pt>
                <c:pt idx="3">
                  <c:v>783.8</c:v>
                </c:pt>
                <c:pt idx="4">
                  <c:v>778.81</c:v>
                </c:pt>
              </c:numCache>
            </c:numRef>
          </c:val>
          <c:smooth val="0"/>
          <c:extLst>
            <c:ext xmlns:c16="http://schemas.microsoft.com/office/drawing/2014/chart" uri="{C3380CC4-5D6E-409C-BE32-E72D297353CC}">
              <c16:uniqueId val="{00000001-7517-4CC8-BB4B-508C035D107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70.37</c:v>
                </c:pt>
                <c:pt idx="1">
                  <c:v>86.47</c:v>
                </c:pt>
                <c:pt idx="2">
                  <c:v>87.08</c:v>
                </c:pt>
                <c:pt idx="3">
                  <c:v>77.010000000000005</c:v>
                </c:pt>
                <c:pt idx="4">
                  <c:v>58.4</c:v>
                </c:pt>
              </c:numCache>
            </c:numRef>
          </c:val>
          <c:extLst>
            <c:ext xmlns:c16="http://schemas.microsoft.com/office/drawing/2014/chart" uri="{C3380CC4-5D6E-409C-BE32-E72D297353CC}">
              <c16:uniqueId val="{00000000-F03C-43D3-94F9-F368B169099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65.37</c:v>
                </c:pt>
                <c:pt idx="3">
                  <c:v>68.11</c:v>
                </c:pt>
                <c:pt idx="4">
                  <c:v>67.23</c:v>
                </c:pt>
              </c:numCache>
            </c:numRef>
          </c:val>
          <c:smooth val="0"/>
          <c:extLst>
            <c:ext xmlns:c16="http://schemas.microsoft.com/office/drawing/2014/chart" uri="{C3380CC4-5D6E-409C-BE32-E72D297353CC}">
              <c16:uniqueId val="{00000001-F03C-43D3-94F9-F368B169099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209.43</c:v>
                </c:pt>
                <c:pt idx="1">
                  <c:v>162.31</c:v>
                </c:pt>
                <c:pt idx="2">
                  <c:v>140.53</c:v>
                </c:pt>
                <c:pt idx="3">
                  <c:v>172.17</c:v>
                </c:pt>
                <c:pt idx="4">
                  <c:v>235.59</c:v>
                </c:pt>
              </c:numCache>
            </c:numRef>
          </c:val>
          <c:extLst>
            <c:ext xmlns:c16="http://schemas.microsoft.com/office/drawing/2014/chart" uri="{C3380CC4-5D6E-409C-BE32-E72D297353CC}">
              <c16:uniqueId val="{00000000-221B-4FE4-BC86-D875262BB76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228.99</c:v>
                </c:pt>
                <c:pt idx="3">
                  <c:v>222.41</c:v>
                </c:pt>
                <c:pt idx="4">
                  <c:v>228.21</c:v>
                </c:pt>
              </c:numCache>
            </c:numRef>
          </c:val>
          <c:smooth val="0"/>
          <c:extLst>
            <c:ext xmlns:c16="http://schemas.microsoft.com/office/drawing/2014/chart" uri="{C3380CC4-5D6E-409C-BE32-E72D297353CC}">
              <c16:uniqueId val="{00000001-221B-4FE4-BC86-D875262BB76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1" zoomScale="85" zoomScaleNormal="85" workbookViewId="0">
      <selection activeCell="BG37" sqref="BG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徳島県　那賀町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7716</v>
      </c>
      <c r="AM8" s="37"/>
      <c r="AN8" s="37"/>
      <c r="AO8" s="37"/>
      <c r="AP8" s="37"/>
      <c r="AQ8" s="37"/>
      <c r="AR8" s="37"/>
      <c r="AS8" s="37"/>
      <c r="AT8" s="38">
        <f>データ!T6</f>
        <v>694.98</v>
      </c>
      <c r="AU8" s="38"/>
      <c r="AV8" s="38"/>
      <c r="AW8" s="38"/>
      <c r="AX8" s="38"/>
      <c r="AY8" s="38"/>
      <c r="AZ8" s="38"/>
      <c r="BA8" s="38"/>
      <c r="BB8" s="38">
        <f>データ!U6</f>
        <v>11.1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36.24</v>
      </c>
      <c r="Q10" s="38"/>
      <c r="R10" s="38"/>
      <c r="S10" s="38"/>
      <c r="T10" s="38"/>
      <c r="U10" s="38"/>
      <c r="V10" s="38"/>
      <c r="W10" s="38">
        <f>データ!Q6</f>
        <v>100</v>
      </c>
      <c r="X10" s="38"/>
      <c r="Y10" s="38"/>
      <c r="Z10" s="38"/>
      <c r="AA10" s="38"/>
      <c r="AB10" s="38"/>
      <c r="AC10" s="38"/>
      <c r="AD10" s="37">
        <f>データ!R6</f>
        <v>3850</v>
      </c>
      <c r="AE10" s="37"/>
      <c r="AF10" s="37"/>
      <c r="AG10" s="37"/>
      <c r="AH10" s="37"/>
      <c r="AI10" s="37"/>
      <c r="AJ10" s="37"/>
      <c r="AK10" s="2"/>
      <c r="AL10" s="37">
        <f>データ!V6</f>
        <v>2753</v>
      </c>
      <c r="AM10" s="37"/>
      <c r="AN10" s="37"/>
      <c r="AO10" s="37"/>
      <c r="AP10" s="37"/>
      <c r="AQ10" s="37"/>
      <c r="AR10" s="37"/>
      <c r="AS10" s="37"/>
      <c r="AT10" s="38">
        <f>データ!W6</f>
        <v>2.91</v>
      </c>
      <c r="AU10" s="38"/>
      <c r="AV10" s="38"/>
      <c r="AW10" s="38"/>
      <c r="AX10" s="38"/>
      <c r="AY10" s="38"/>
      <c r="AZ10" s="38"/>
      <c r="BA10" s="38"/>
      <c r="BB10" s="38">
        <f>データ!X6</f>
        <v>946.05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VnhlMlwPuR5QJZlnpcSJAAGuZAK5A5gsLTdWFsFptrwFuywzM0qNpMXV0BsdKRJpX84yjK6xVLeDWtw5xITizA==" saltValue="ZGZcLqwH1ecRMLa/SsfBf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363685</v>
      </c>
      <c r="D6" s="19">
        <f t="shared" si="3"/>
        <v>47</v>
      </c>
      <c r="E6" s="19">
        <f t="shared" si="3"/>
        <v>17</v>
      </c>
      <c r="F6" s="19">
        <f t="shared" si="3"/>
        <v>5</v>
      </c>
      <c r="G6" s="19">
        <f t="shared" si="3"/>
        <v>0</v>
      </c>
      <c r="H6" s="19" t="str">
        <f t="shared" si="3"/>
        <v>徳島県　那賀町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36.24</v>
      </c>
      <c r="Q6" s="20">
        <f t="shared" si="3"/>
        <v>100</v>
      </c>
      <c r="R6" s="20">
        <f t="shared" si="3"/>
        <v>3850</v>
      </c>
      <c r="S6" s="20">
        <f t="shared" si="3"/>
        <v>7716</v>
      </c>
      <c r="T6" s="20">
        <f t="shared" si="3"/>
        <v>694.98</v>
      </c>
      <c r="U6" s="20">
        <f t="shared" si="3"/>
        <v>11.1</v>
      </c>
      <c r="V6" s="20">
        <f t="shared" si="3"/>
        <v>2753</v>
      </c>
      <c r="W6" s="20">
        <f t="shared" si="3"/>
        <v>2.91</v>
      </c>
      <c r="X6" s="20">
        <f t="shared" si="3"/>
        <v>946.05</v>
      </c>
      <c r="Y6" s="21">
        <f>IF(Y7="",NA(),Y7)</f>
        <v>90.37</v>
      </c>
      <c r="Z6" s="21">
        <f t="shared" ref="Z6:AH6" si="4">IF(Z7="",NA(),Z7)</f>
        <v>101.59</v>
      </c>
      <c r="AA6" s="21">
        <f t="shared" si="4"/>
        <v>100.76</v>
      </c>
      <c r="AB6" s="21">
        <f t="shared" si="4"/>
        <v>96.53</v>
      </c>
      <c r="AC6" s="21">
        <f t="shared" si="4"/>
        <v>86.98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738.65</v>
      </c>
      <c r="BJ6" s="21">
        <f t="shared" si="7"/>
        <v>697.13</v>
      </c>
      <c r="BK6" s="21">
        <f t="shared" si="7"/>
        <v>855.8</v>
      </c>
      <c r="BL6" s="21">
        <f t="shared" si="7"/>
        <v>789.46</v>
      </c>
      <c r="BM6" s="21">
        <f t="shared" si="7"/>
        <v>654.71</v>
      </c>
      <c r="BN6" s="21">
        <f t="shared" si="7"/>
        <v>783.8</v>
      </c>
      <c r="BO6" s="21">
        <f t="shared" si="7"/>
        <v>778.81</v>
      </c>
      <c r="BP6" s="20" t="str">
        <f>IF(BP7="","",IF(BP7="-","【-】","【"&amp;SUBSTITUTE(TEXT(BP7,"#,##0.00"),"-","△")&amp;"】"))</f>
        <v>【786.37】</v>
      </c>
      <c r="BQ6" s="21">
        <f>IF(BQ7="",NA(),BQ7)</f>
        <v>70.37</v>
      </c>
      <c r="BR6" s="21">
        <f t="shared" ref="BR6:BZ6" si="8">IF(BR7="",NA(),BR7)</f>
        <v>86.47</v>
      </c>
      <c r="BS6" s="21">
        <f t="shared" si="8"/>
        <v>87.08</v>
      </c>
      <c r="BT6" s="21">
        <f t="shared" si="8"/>
        <v>77.010000000000005</v>
      </c>
      <c r="BU6" s="21">
        <f t="shared" si="8"/>
        <v>58.4</v>
      </c>
      <c r="BV6" s="21">
        <f t="shared" si="8"/>
        <v>59.8</v>
      </c>
      <c r="BW6" s="21">
        <f t="shared" si="8"/>
        <v>57.77</v>
      </c>
      <c r="BX6" s="21">
        <f t="shared" si="8"/>
        <v>65.37</v>
      </c>
      <c r="BY6" s="21">
        <f t="shared" si="8"/>
        <v>68.11</v>
      </c>
      <c r="BZ6" s="21">
        <f t="shared" si="8"/>
        <v>67.23</v>
      </c>
      <c r="CA6" s="20" t="str">
        <f>IF(CA7="","",IF(CA7="-","【-】","【"&amp;SUBSTITUTE(TEXT(CA7,"#,##0.00"),"-","△")&amp;"】"))</f>
        <v>【60.65】</v>
      </c>
      <c r="CB6" s="21">
        <f>IF(CB7="",NA(),CB7)</f>
        <v>209.43</v>
      </c>
      <c r="CC6" s="21">
        <f t="shared" ref="CC6:CK6" si="9">IF(CC7="",NA(),CC7)</f>
        <v>162.31</v>
      </c>
      <c r="CD6" s="21">
        <f t="shared" si="9"/>
        <v>140.53</v>
      </c>
      <c r="CE6" s="21">
        <f t="shared" si="9"/>
        <v>172.17</v>
      </c>
      <c r="CF6" s="21">
        <f t="shared" si="9"/>
        <v>235.59</v>
      </c>
      <c r="CG6" s="21">
        <f t="shared" si="9"/>
        <v>263.76</v>
      </c>
      <c r="CH6" s="21">
        <f t="shared" si="9"/>
        <v>274.35000000000002</v>
      </c>
      <c r="CI6" s="21">
        <f t="shared" si="9"/>
        <v>228.99</v>
      </c>
      <c r="CJ6" s="21">
        <f t="shared" si="9"/>
        <v>222.41</v>
      </c>
      <c r="CK6" s="21">
        <f t="shared" si="9"/>
        <v>228.21</v>
      </c>
      <c r="CL6" s="20" t="str">
        <f>IF(CL7="","",IF(CL7="-","【-】","【"&amp;SUBSTITUTE(TEXT(CL7,"#,##0.00"),"-","△")&amp;"】"))</f>
        <v>【256.97】</v>
      </c>
      <c r="CM6" s="21">
        <f>IF(CM7="",NA(),CM7)</f>
        <v>56.89</v>
      </c>
      <c r="CN6" s="21">
        <f t="shared" ref="CN6:CV6" si="10">IF(CN7="",NA(),CN7)</f>
        <v>56.89</v>
      </c>
      <c r="CO6" s="21">
        <f t="shared" si="10"/>
        <v>56.89</v>
      </c>
      <c r="CP6" s="21">
        <f t="shared" si="10"/>
        <v>56.89</v>
      </c>
      <c r="CQ6" s="21">
        <f t="shared" si="10"/>
        <v>56.89</v>
      </c>
      <c r="CR6" s="21">
        <f t="shared" si="10"/>
        <v>51.75</v>
      </c>
      <c r="CS6" s="21">
        <f t="shared" si="10"/>
        <v>50.68</v>
      </c>
      <c r="CT6" s="21">
        <f t="shared" si="10"/>
        <v>54.06</v>
      </c>
      <c r="CU6" s="21">
        <f t="shared" si="10"/>
        <v>55.26</v>
      </c>
      <c r="CV6" s="21">
        <f t="shared" si="10"/>
        <v>54.54</v>
      </c>
      <c r="CW6" s="20" t="str">
        <f>IF(CW7="","",IF(CW7="-","【-】","【"&amp;SUBSTITUTE(TEXT(CW7,"#,##0.00"),"-","△")&amp;"】"))</f>
        <v>【61.14】</v>
      </c>
      <c r="CX6" s="21">
        <f>IF(CX7="",NA(),CX7)</f>
        <v>95.69</v>
      </c>
      <c r="CY6" s="21">
        <f t="shared" ref="CY6:DG6" si="11">IF(CY7="",NA(),CY7)</f>
        <v>93.57</v>
      </c>
      <c r="CZ6" s="21">
        <f t="shared" si="11"/>
        <v>94.56</v>
      </c>
      <c r="DA6" s="21">
        <f t="shared" si="11"/>
        <v>94.73</v>
      </c>
      <c r="DB6" s="21">
        <f t="shared" si="11"/>
        <v>95.24</v>
      </c>
      <c r="DC6" s="21">
        <f t="shared" si="11"/>
        <v>84.84</v>
      </c>
      <c r="DD6" s="21">
        <f t="shared" si="11"/>
        <v>84.86</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5" s="22" customFormat="1" x14ac:dyDescent="0.15">
      <c r="A7" s="14"/>
      <c r="B7" s="23">
        <v>2021</v>
      </c>
      <c r="C7" s="23">
        <v>363685</v>
      </c>
      <c r="D7" s="23">
        <v>47</v>
      </c>
      <c r="E7" s="23">
        <v>17</v>
      </c>
      <c r="F7" s="23">
        <v>5</v>
      </c>
      <c r="G7" s="23">
        <v>0</v>
      </c>
      <c r="H7" s="23" t="s">
        <v>98</v>
      </c>
      <c r="I7" s="23" t="s">
        <v>99</v>
      </c>
      <c r="J7" s="23" t="s">
        <v>100</v>
      </c>
      <c r="K7" s="23" t="s">
        <v>101</v>
      </c>
      <c r="L7" s="23" t="s">
        <v>102</v>
      </c>
      <c r="M7" s="23" t="s">
        <v>103</v>
      </c>
      <c r="N7" s="24" t="s">
        <v>104</v>
      </c>
      <c r="O7" s="24" t="s">
        <v>105</v>
      </c>
      <c r="P7" s="24">
        <v>36.24</v>
      </c>
      <c r="Q7" s="24">
        <v>100</v>
      </c>
      <c r="R7" s="24">
        <v>3850</v>
      </c>
      <c r="S7" s="24">
        <v>7716</v>
      </c>
      <c r="T7" s="24">
        <v>694.98</v>
      </c>
      <c r="U7" s="24">
        <v>11.1</v>
      </c>
      <c r="V7" s="24">
        <v>2753</v>
      </c>
      <c r="W7" s="24">
        <v>2.91</v>
      </c>
      <c r="X7" s="24">
        <v>946.05</v>
      </c>
      <c r="Y7" s="24">
        <v>90.37</v>
      </c>
      <c r="Z7" s="24">
        <v>101.59</v>
      </c>
      <c r="AA7" s="24">
        <v>100.76</v>
      </c>
      <c r="AB7" s="24">
        <v>96.53</v>
      </c>
      <c r="AC7" s="24">
        <v>86.98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738.65</v>
      </c>
      <c r="BJ7" s="24">
        <v>697.13</v>
      </c>
      <c r="BK7" s="24">
        <v>855.8</v>
      </c>
      <c r="BL7" s="24">
        <v>789.46</v>
      </c>
      <c r="BM7" s="24">
        <v>654.71</v>
      </c>
      <c r="BN7" s="24">
        <v>783.8</v>
      </c>
      <c r="BO7" s="24">
        <v>778.81</v>
      </c>
      <c r="BP7" s="24">
        <v>786.37</v>
      </c>
      <c r="BQ7" s="24">
        <v>70.37</v>
      </c>
      <c r="BR7" s="24">
        <v>86.47</v>
      </c>
      <c r="BS7" s="24">
        <v>87.08</v>
      </c>
      <c r="BT7" s="24">
        <v>77.010000000000005</v>
      </c>
      <c r="BU7" s="24">
        <v>58.4</v>
      </c>
      <c r="BV7" s="24">
        <v>59.8</v>
      </c>
      <c r="BW7" s="24">
        <v>57.77</v>
      </c>
      <c r="BX7" s="24">
        <v>65.37</v>
      </c>
      <c r="BY7" s="24">
        <v>68.11</v>
      </c>
      <c r="BZ7" s="24">
        <v>67.23</v>
      </c>
      <c r="CA7" s="24">
        <v>60.65</v>
      </c>
      <c r="CB7" s="24">
        <v>209.43</v>
      </c>
      <c r="CC7" s="24">
        <v>162.31</v>
      </c>
      <c r="CD7" s="24">
        <v>140.53</v>
      </c>
      <c r="CE7" s="24">
        <v>172.17</v>
      </c>
      <c r="CF7" s="24">
        <v>235.59</v>
      </c>
      <c r="CG7" s="24">
        <v>263.76</v>
      </c>
      <c r="CH7" s="24">
        <v>274.35000000000002</v>
      </c>
      <c r="CI7" s="24">
        <v>228.99</v>
      </c>
      <c r="CJ7" s="24">
        <v>222.41</v>
      </c>
      <c r="CK7" s="24">
        <v>228.21</v>
      </c>
      <c r="CL7" s="24">
        <v>256.97000000000003</v>
      </c>
      <c r="CM7" s="24">
        <v>56.89</v>
      </c>
      <c r="CN7" s="24">
        <v>56.89</v>
      </c>
      <c r="CO7" s="24">
        <v>56.89</v>
      </c>
      <c r="CP7" s="24">
        <v>56.89</v>
      </c>
      <c r="CQ7" s="24">
        <v>56.89</v>
      </c>
      <c r="CR7" s="24">
        <v>51.75</v>
      </c>
      <c r="CS7" s="24">
        <v>50.68</v>
      </c>
      <c r="CT7" s="24">
        <v>54.06</v>
      </c>
      <c r="CU7" s="24">
        <v>55.26</v>
      </c>
      <c r="CV7" s="24">
        <v>54.54</v>
      </c>
      <c r="CW7" s="24">
        <v>61.14</v>
      </c>
      <c r="CX7" s="24">
        <v>95.69</v>
      </c>
      <c r="CY7" s="24">
        <v>93.57</v>
      </c>
      <c r="CZ7" s="24">
        <v>94.56</v>
      </c>
      <c r="DA7" s="24">
        <v>94.73</v>
      </c>
      <c r="DB7" s="24">
        <v>95.24</v>
      </c>
      <c r="DC7" s="24">
        <v>84.84</v>
      </c>
      <c r="DD7" s="24">
        <v>84.86</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NCLJ739</cp:lastModifiedBy>
  <cp:lastPrinted>2023-01-13T06:40:51Z</cp:lastPrinted>
  <dcterms:created xsi:type="dcterms:W3CDTF">2022-12-01T02:00:02Z</dcterms:created>
  <dcterms:modified xsi:type="dcterms:W3CDTF">2023-01-13T06:40:53Z</dcterms:modified>
  <cp:category/>
</cp:coreProperties>
</file>