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pc1006\Desktop\"/>
    </mc:Choice>
  </mc:AlternateContent>
  <xr:revisionPtr revIDLastSave="0" documentId="13_ncr:1_{54C9652C-E6B9-438E-958F-9536184EC7D3}" xr6:coauthVersionLast="44" xr6:coauthVersionMax="44" xr10:uidLastSave="{00000000-0000-0000-0000-000000000000}"/>
  <workbookProtection workbookAlgorithmName="SHA-512" workbookHashValue="y394JSvJMxUShA7ePntDMub4g0fRcTHkX/fiXyuhEshGtx/CKp1ROKGYCRdgc3x4VSfWHwx4Cl1FJTfhdoUfsQ==" workbookSaltValue="B+cZFIrjtkb2hdzNpy6fAQ==" workbookSpinCount="100000" lockStructure="1"/>
  <bookViews>
    <workbookView xWindow="-120" yWindow="-120" windowWidth="2805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AL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<sst xmlns="http://schemas.openxmlformats.org/spreadsheetml/2006/main" count="236" uniqueCount="119">
  <si>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</si>
  <si>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</si>
  <si>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</si>
  <si>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</si>
  <si>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</si>
  <si>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</si>
  <si>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</si>
  <si>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</si>
  <si>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</si>
  <si>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</si>
  <si>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</si>
  <si>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</si>
  <si>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</si>
  <si>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</si>
  <si>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</si>
  <si>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</si>
  <si>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</si>
  <si>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</si>
  <si>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</si>
  <si>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</si>
  <si>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</si>
  <si>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</si>
  <si>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</si>
  <si>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</si>
  <si>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</si>
  <si>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</si>
  <si>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</si>
  <si>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</si>
  <si>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</si>
  <si>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</si>
  <si>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</si>
  <si>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</si>
  <si>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</si>
  <si>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</si>
  <si>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</si>
  <si>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</si>
  <si>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</si>
  <si>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</si>
  <si>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</si>
  <si>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</si>
  <si>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</si>
  <si>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</si>
  <si>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</si>
  <si>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</si>
  <si>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</si>
  <si>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</si>
  <si>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</si>
  <si>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</si>
  <si>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</si>
  <si>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</si>
  <si>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</si>
  <si>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</si>
  <si>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</si>
  <si>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</si>
  <si>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</si>
  <si>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</si>
  <si>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</si>
  <si>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</si>
  <si>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</si>
  <si>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</si>
  <si>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</si>
  <si>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</si>
  <si>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</si>
  <si>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</si>
  <si>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</si>
  <si>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</si>
  <si>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</si>
  <si>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</si>
  <si>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</si>
  <si>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</si>
  <si>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</si>
  <si>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</si>
  <si>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</si>
  <si>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</si>
  <si>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</si>
  <si>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</si>
  <si>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</si>
  <si>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</si>
  <si>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</si>
  <si>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</si>
  <si>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</si>
  <si>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</si>
  <si>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</si>
  <si>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</si>
  <si>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</si>
  <si>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</si>
  <si>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</si>
  <si>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</si>
  <si>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</si>
  <si>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</si>
  <si>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</si>
  <si>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</si>
  <si>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</si>
  <si>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</si>
  <si>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</si>
  <si>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</si>
  <si>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</si>
  <si>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</si>
  <si>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</si>
  <si>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</si>
  <si>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</si>
  <si>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</si>
  <si>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</si>
  <si>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</si>
  <si>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</si>
  <si>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</si>
  <si>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</si>
  <si>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</si>
  <si>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</si>
  <si>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</si>
  <si>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</si>
  <si>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</si>
  <si>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</si>
  <si>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</si>
  <si>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</si>
  <si>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</si>
  <si>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佐那河内村では、H28～H30に仁井田処理施設と宮前処理施設の統合工事と施設機能回復工事を行った。これで6箇所あった汚水処理施設は4箇所に再編された。この事業実施により、村内全ての施設で機能回復工事が完了することとなる。各処理場における機能回復工事により、施設内機器についてはほぼ更新された。
　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</si>
  <si>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佐那河内村の汚水処理については、経営の健全性を示す、①表の収益的収支比率では69.73%と高い比率となっているが、単年度収支で黒字となる100％を下回っており経営改善に向けた取り組みが必要である。
　また、近い将来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t>
    <phoneticPr fontId="4"/>
  </si>
  <si>
    <t>佐那河内村は、豊かな自然と園瀬川の清流が自慢で、村民の環境保全に対する意識が高いため、⑧表の水洗化率はR3で98.76%と全国平均の84.67%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R3では、汚水処理原価はR2 より上昇し、汚水処理原価は全国平均約282円に対し、約232円であり、経費回収率についても68.51％と全国平均を上回っている。
　佐那河内村の汚水処理については、経営の健全性を示す、①表の収益的収支比率では69.73%と高い比率となっているが、単年度収支で黒字となる100％を下回っており経営改善に向けた取り組みが必要である。
　今後については、人口減少による料金収入の減少も見込まれることから、適正な維持管理体制の構築と、更なる汚水処理原価を下げる方策を検討する必要性があり、今後も経営改善に向けた取り組みが必要である。</t>
    <rPh sb="226" eb="228">
      <t>ケイヒ</t>
    </rPh>
    <rPh sb="228" eb="230">
      <t>カイシュウ</t>
    </rPh>
    <rPh sb="230" eb="231">
      <t>リツ</t>
    </rPh>
    <rPh sb="243" eb="245">
      <t>ゼンコク</t>
    </rPh>
    <rPh sb="245" eb="247">
      <t>ヘイキン</t>
    </rPh>
    <rPh sb="248" eb="25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</si>
</sst>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70-4030-8B6A-4ADBF6F43D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570-4030-8B6A-4ADBF6F43D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72.34</c:v>
                </c:pt>
                <c:pt idx="1">
                  <c:v>78.459999999999994</c:v>
                </c:pt>
                <c:pt idx="2">
                  <c:v>67.02</c:v>
                </c:pt>
                <c:pt idx="3">
                  <c:v>66.489999999999995</c:v>
                </c:pt>
                <c:pt idx="4">
                  <c:v>65.290000000000006</c:v>
                </c:pt>
              </c:numCache>
            </c:numRef>
          </c:val>
          <c:extLst>
            <c:ext xmlns:c16="http://schemas.microsoft.com/office/drawing/2014/chart" uri="{C3380CC4-5D6E-409C-BE32-E72D297353CC}">
              <c16:uniqueId val="{00000000-8FE4-4155-B917-C5554B71DF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FE4-4155-B917-C5554B71DF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98.2</c:v>
                </c:pt>
                <c:pt idx="1">
                  <c:v>98.2</c:v>
                </c:pt>
                <c:pt idx="2">
                  <c:v>98.29</c:v>
                </c:pt>
                <c:pt idx="3">
                  <c:v>98.21</c:v>
                </c:pt>
                <c:pt idx="4">
                  <c:v>98.76</c:v>
                </c:pt>
              </c:numCache>
            </c:numRef>
          </c:val>
          <c:extLst>
            <c:ext xmlns:c16="http://schemas.microsoft.com/office/drawing/2014/chart" uri="{C3380CC4-5D6E-409C-BE32-E72D297353CC}">
              <c16:uniqueId val="{00000000-16F6-483F-B8CA-FD02D59590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6F6-483F-B8CA-FD02D59590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75.61</c:v>
                </c:pt>
                <c:pt idx="1">
                  <c:v>72.89</c:v>
                </c:pt>
                <c:pt idx="2">
                  <c:v>76.2</c:v>
                </c:pt>
                <c:pt idx="3">
                  <c:v>71.349999999999994</c:v>
                </c:pt>
                <c:pt idx="4">
                  <c:v>69.73</c:v>
                </c:pt>
              </c:numCache>
            </c:numRef>
          </c:val>
          <c:extLst>
            <c:ext xmlns:c16="http://schemas.microsoft.com/office/drawing/2014/chart" uri="{C3380CC4-5D6E-409C-BE32-E72D297353CC}">
              <c16:uniqueId val="{00000000-2766-407A-96A9-BCF3A56DC2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66-407A-96A9-BCF3A56DC2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60-457D-A0C9-5E6317ECDF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0-457D-A0C9-5E6317ECDF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73-4184-9C1A-9AD50D989D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73-4184-9C1A-9AD50D989D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A-4860-88B1-3E03749542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A-4860-88B1-3E03749542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E-455E-B27E-5E159497E9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E-455E-B27E-5E159497E9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3662.03</c:v>
                </c:pt>
                <c:pt idx="1">
                  <c:v>3252.96</c:v>
                </c:pt>
                <c:pt idx="2">
                  <c:v>3063.13</c:v>
                </c:pt>
                <c:pt idx="3">
                  <c:v>2731.69</c:v>
                </c:pt>
                <c:pt idx="4">
                  <c:v>2347.1799999999998</c:v>
                </c:pt>
              </c:numCache>
            </c:numRef>
          </c:val>
          <c:extLst>
            <c:ext xmlns:c16="http://schemas.microsoft.com/office/drawing/2014/chart" uri="{C3380CC4-5D6E-409C-BE32-E72D297353CC}">
              <c16:uniqueId val="{00000000-304F-4B17-9FC3-14FF3E30A1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04F-4B17-9FC3-14FF3E30A1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92.13</c:v>
                </c:pt>
                <c:pt idx="1">
                  <c:v>82.73</c:v>
                </c:pt>
                <c:pt idx="2">
                  <c:v>83.53</c:v>
                </c:pt>
                <c:pt idx="3">
                  <c:v>84.24</c:v>
                </c:pt>
                <c:pt idx="4">
                  <c:v>68.510000000000005</c:v>
                </c:pt>
              </c:numCache>
            </c:numRef>
          </c:val>
          <c:extLst>
            <c:ext xmlns:c16="http://schemas.microsoft.com/office/drawing/2014/chart" uri="{C3380CC4-5D6E-409C-BE32-E72D297353CC}">
              <c16:uniqueId val="{00000000-55DF-4CED-985D-29BC5FEFB9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5DF-4CED-985D-29BC5FEFB9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154.81</c:v>
                </c:pt>
                <c:pt idx="2">
                  <c:v>179.5</c:v>
                </c:pt>
                <c:pt idx="3">
                  <c:v>181.89</c:v>
                </c:pt>
                <c:pt idx="4">
                  <c:v>232.21</c:v>
                </c:pt>
              </c:numCache>
            </c:numRef>
          </c:val>
          <c:extLst>
            <c:ext xmlns:c16="http://schemas.microsoft.com/office/drawing/2014/chart" uri="{C3380CC4-5D6E-409C-BE32-E72D297353CC}">
              <c16:uniqueId val="{00000000-45C0-4AEC-8818-DBD15CA5DA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5C0-4AEC-8818-DBD15CA5DA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佐那河内村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2203</v>
      </c>
      <c r="AM8" s="37"/>
      <c r="AN8" s="37"/>
      <c r="AO8" s="37"/>
      <c r="AP8" s="37"/>
      <c r="AQ8" s="37"/>
      <c r="AR8" s="37"/>
      <c r="AS8" s="37"/>
      <c r="AT8" s="38">
        <f>データ!T6</f>
        <v>42.28</v>
      </c>
      <c r="AU8" s="38"/>
      <c r="AV8" s="38"/>
      <c r="AW8" s="38"/>
      <c r="AX8" s="38"/>
      <c r="AY8" s="38"/>
      <c r="AZ8" s="38"/>
      <c r="BA8" s="38"/>
      <c r="BB8" s="38">
        <f>データ!U6</f>
        <v>52.11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80.290000000000006</v>
      </c>
      <c r="Q10" s="38"/>
      <c r="R10" s="38"/>
      <c r="S10" s="38"/>
      <c r="T10" s="38"/>
      <c r="U10" s="38"/>
      <c r="V10" s="38"/>
      <c r="W10" s="38">
        <f>データ!Q6</f>
        <v>100</v>
      </c>
      <c r="X10" s="38"/>
      <c r="Y10" s="38"/>
      <c r="Z10" s="38"/>
      <c r="AA10" s="38"/>
      <c r="AB10" s="38"/>
      <c r="AC10" s="38"/>
      <c r="AD10" s="37">
        <f>データ!R6</f>
        <v>3870</v>
      </c>
      <c r="AE10" s="37"/>
      <c r="AF10" s="37"/>
      <c r="AG10" s="37"/>
      <c r="AH10" s="37"/>
      <c r="AI10" s="37"/>
      <c r="AJ10" s="37"/>
      <c r="AK10" s="2"/>
      <c r="AL10" s="37">
        <f>データ!V6</f>
        <v>1772</v>
      </c>
      <c r="AM10" s="37"/>
      <c r="AN10" s="37"/>
      <c r="AO10" s="37"/>
      <c r="AP10" s="37"/>
      <c r="AQ10" s="37"/>
      <c r="AR10" s="37"/>
      <c r="AS10" s="37"/>
      <c r="AT10" s="38">
        <f>データ!W6</f>
        <v>2.5499999999999998</v>
      </c>
      <c r="AU10" s="38"/>
      <c r="AV10" s="38"/>
      <c r="AW10" s="38"/>
      <c r="AX10" s="38"/>
      <c r="AY10" s="38"/>
      <c r="AZ10" s="38"/>
      <c r="BA10" s="38"/>
      <c r="BB10" s="38">
        <f>データ!X6</f>
        <v>694.9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BQ6L3BuQRcczUhHoRCxEvQHZ59IAh2dnjdXt4Ti/5T44fPxS9o96c41pWI5fMkGuqrnlpthd2q/H465lJfe4/g==" saltValue="2gQHHsNhNebQu0YGjtLV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363219</v>
      </c>
      <c r="D6" s="19">
        <f t="shared" si="3"/>
        <v>47</v>
      </c>
      <c r="E6" s="19">
        <f t="shared" si="3"/>
        <v>17</v>
      </c>
      <c r="F6" s="19">
        <f t="shared" si="3"/>
        <v>5</v>
      </c>
      <c r="G6" s="19">
        <f t="shared" si="3"/>
        <v>0</v>
      </c>
      <c r="H6" s="19" t="str">
        <f t="shared" si="3"/>
        <v>徳島県　佐那河内村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80.290000000000006</v>
      </c>
      <c r="Q6" s="20">
        <f t="shared" si="3"/>
        <v>100</v>
      </c>
      <c r="R6" s="20">
        <f t="shared" si="3"/>
        <v>3870</v>
      </c>
      <c r="S6" s="20">
        <f t="shared" si="3"/>
        <v>2203</v>
      </c>
      <c r="T6" s="20">
        <f t="shared" si="3"/>
        <v>42.28</v>
      </c>
      <c r="U6" s="20">
        <f t="shared" si="3"/>
        <v>52.11</v>
      </c>
      <c r="V6" s="20">
        <f t="shared" si="3"/>
        <v>1772</v>
      </c>
      <c r="W6" s="20">
        <f t="shared" si="3"/>
        <v>2.5499999999999998</v>
      </c>
      <c r="X6" s="20">
        <f t="shared" si="3"/>
        <v>694.9</v>
      </c>
      <c r="Y6" s="21">
        <f>IF(Y7="",NA(),Y7)</f>
        <v>75.61</v>
      </c>
      <c r="Z6" s="21">
        <f t="shared" ref="Z6:AH6" si="4">IF(Z7="",NA(),Z7)</f>
        <v>72.89</v>
      </c>
      <c r="AA6" s="21">
        <f t="shared" si="4"/>
        <v>76.2</v>
      </c>
      <c r="AB6" s="21">
        <f t="shared" si="4"/>
        <v>71.349999999999994</v>
      </c>
      <c r="AC6" s="21">
        <f t="shared" si="4"/>
        <v>69.73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3662.03</v>
      </c>
      <c r="BG6" s="21">
        <f t="shared" ref="BG6:BO6" si="7">IF(BG7="",NA(),BG7)</f>
        <v>3252.96</v>
      </c>
      <c r="BH6" s="21">
        <f t="shared" si="7"/>
        <v>3063.13</v>
      </c>
      <c r="BI6" s="21">
        <f t="shared" si="7"/>
        <v>2731.69</v>
      </c>
      <c r="BJ6" s="21">
        <f t="shared" si="7"/>
        <v>2347.1799999999998</v>
      </c>
      <c r="BK6" s="21">
        <f t="shared" si="7"/>
        <v>855.8</v>
      </c>
      <c r="BL6" s="21">
        <f t="shared" si="7"/>
        <v>789.46</v>
      </c>
      <c r="BM6" s="21">
        <f t="shared" si="7"/>
        <v>826.83</v>
      </c>
      <c r="BN6" s="21">
        <f t="shared" si="7"/>
        <v>867.83</v>
      </c>
      <c r="BO6" s="21">
        <f t="shared" si="7"/>
        <v>791.76</v>
      </c>
      <c r="BP6" s="20" t="str">
        <f>IF(BP7="","",IF(BP7="-","【-】","【"&amp;SUBSTITUTE(TEXT(BP7,"#,##0.00"),"-","△")&amp;"】"))</f>
        <v>【786.37】</v>
      </c>
      <c r="BQ6" s="21">
        <f>IF(BQ7="",NA(),BQ7)</f>
        <v>92.13</v>
      </c>
      <c r="BR6" s="21">
        <f t="shared" ref="BR6:BZ6" si="8">IF(BR7="",NA(),BR7)</f>
        <v>82.73</v>
      </c>
      <c r="BS6" s="21">
        <f t="shared" si="8"/>
        <v>83.53</v>
      </c>
      <c r="BT6" s="21">
        <f t="shared" si="8"/>
        <v>84.24</v>
      </c>
      <c r="BU6" s="21">
        <f t="shared" si="8"/>
        <v>68.510000000000005</v>
      </c>
      <c r="BV6" s="21">
        <f t="shared" si="8"/>
        <v>59.8</v>
      </c>
      <c r="BW6" s="21">
        <f t="shared" si="8"/>
        <v>57.77</v>
      </c>
      <c r="BX6" s="21">
        <f t="shared" si="8"/>
        <v>57.31</v>
      </c>
      <c r="BY6" s="21">
        <f t="shared" si="8"/>
        <v>57.08</v>
      </c>
      <c r="BZ6" s="21">
        <f t="shared" si="8"/>
        <v>56.26</v>
      </c>
      <c r="CA6" s="20" t="str">
        <f>IF(CA7="","",IF(CA7="-","【-】","【"&amp;SUBSTITUTE(TEXT(CA7,"#,##0.00"),"-","△")&amp;"】"))</f>
        <v>【60.65】</v>
      </c>
      <c r="CB6" s="21">
        <f>IF(CB7="",NA(),CB7)</f>
        <v>150</v>
      </c>
      <c r="CC6" s="21">
        <f t="shared" ref="CC6:CK6" si="9">IF(CC7="",NA(),CC7)</f>
        <v>154.81</v>
      </c>
      <c r="CD6" s="21">
        <f t="shared" si="9"/>
        <v>179.5</v>
      </c>
      <c r="CE6" s="21">
        <f t="shared" si="9"/>
        <v>181.89</v>
      </c>
      <c r="CF6" s="21">
        <f t="shared" si="9"/>
        <v>232.21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72.34</v>
      </c>
      <c r="CN6" s="21">
        <f t="shared" ref="CN6:CV6" si="10">IF(CN7="",NA(),CN7)</f>
        <v>78.459999999999994</v>
      </c>
      <c r="CO6" s="21">
        <f t="shared" si="10"/>
        <v>67.02</v>
      </c>
      <c r="CP6" s="21">
        <f t="shared" si="10"/>
        <v>66.489999999999995</v>
      </c>
      <c r="CQ6" s="21">
        <f t="shared" si="10"/>
        <v>65.290000000000006</v>
      </c>
      <c r="CR6" s="21">
        <f t="shared" si="10"/>
        <v>51.75</v>
      </c>
      <c r="CS6" s="21">
        <f t="shared" si="10"/>
        <v>50.68</v>
      </c>
      <c r="CT6" s="21">
        <f t="shared" si="10"/>
        <v>50.14</v>
      </c>
      <c r="CU6" s="21">
        <f t="shared" si="10"/>
        <v>54.83</v>
      </c>
      <c r="CV6" s="21">
        <f t="shared" si="10"/>
        <v>66.53</v>
      </c>
      <c r="CW6" s="20" t="str">
        <f>IF(CW7="","",IF(CW7="-","【-】","【"&amp;SUBSTITUTE(TEXT(CW7,"#,##0.00"),"-","△")&amp;"】"))</f>
        <v>【61.14】</v>
      </c>
      <c r="CX6" s="21">
        <f>IF(CX7="",NA(),CX7)</f>
        <v>98.2</v>
      </c>
      <c r="CY6" s="21">
        <f t="shared" ref="CY6:DG6" si="11">IF(CY7="",NA(),CY7)</f>
        <v>98.2</v>
      </c>
      <c r="CZ6" s="21">
        <f t="shared" si="11"/>
        <v>98.29</v>
      </c>
      <c r="DA6" s="21">
        <f t="shared" si="11"/>
        <v>98.21</v>
      </c>
      <c r="DB6" s="21">
        <f t="shared" si="11"/>
        <v>98.76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363219</v>
      </c>
      <c r="D7" s="23">
        <v>47</v>
      </c>
      <c r="E7" s="23">
        <v>17</v>
      </c>
      <c r="F7" s="23">
        <v>5</v>
      </c>
      <c r="G7" s="23">
        <v>0</v>
      </c>
      <c r="H7" s="23" t="s">
        <v>97</v>
      </c>
      <c r="I7" s="23" t="s">
        <v>98</v>
      </c>
      <c r="J7" s="23" t="s">
        <v>99</v>
      </c>
      <c r="K7" s="23" t="s">
        <v>100</v>
      </c>
      <c r="L7" s="23" t="s">
        <v>101</v>
      </c>
      <c r="M7" s="23" t="s">
        <v>102</v>
      </c>
      <c r="N7" s="24" t="s">
        <v>103</v>
      </c>
      <c r="O7" s="24" t="s">
        <v>104</v>
      </c>
      <c r="P7" s="24">
        <v>80.290000000000006</v>
      </c>
      <c r="Q7" s="24">
        <v>100</v>
      </c>
      <c r="R7" s="24">
        <v>3870</v>
      </c>
      <c r="S7" s="24">
        <v>2203</v>
      </c>
      <c r="T7" s="24">
        <v>42.28</v>
      </c>
      <c r="U7" s="24">
        <v>52.11</v>
      </c>
      <c r="V7" s="24">
        <v>1772</v>
      </c>
      <c r="W7" s="24">
        <v>2.5499999999999998</v>
      </c>
      <c r="X7" s="24">
        <v>694.9</v>
      </c>
      <c r="Y7" s="24">
        <v>75.61</v>
      </c>
      <c r="Z7" s="24">
        <v>72.89</v>
      </c>
      <c r="AA7" s="24">
        <v>76.2</v>
      </c>
      <c r="AB7" s="24">
        <v>71.349999999999994</v>
      </c>
      <c r="AC7" s="24">
        <v>69.73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3662.03</v>
      </c>
      <c r="BG7" s="24">
        <v>3252.96</v>
      </c>
      <c r="BH7" s="24">
        <v>3063.13</v>
      </c>
      <c r="BI7" s="24">
        <v>2731.69</v>
      </c>
      <c r="BJ7" s="24">
        <v>2347.1799999999998</v>
      </c>
      <c r="BK7" s="24">
        <v>855.8</v>
      </c>
      <c r="BL7" s="24">
        <v>789.46</v>
      </c>
      <c r="BM7" s="24">
        <v>826.83</v>
      </c>
      <c r="BN7" s="24">
        <v>867.83</v>
      </c>
      <c r="BO7" s="24">
        <v>791.76</v>
      </c>
      <c r="BP7" s="24">
        <v>786.37</v>
      </c>
      <c r="BQ7" s="24">
        <v>92.13</v>
      </c>
      <c r="BR7" s="24">
        <v>82.73</v>
      </c>
      <c r="BS7" s="24">
        <v>83.53</v>
      </c>
      <c r="BT7" s="24">
        <v>84.24</v>
      </c>
      <c r="BU7" s="24">
        <v>68.510000000000005</v>
      </c>
      <c r="BV7" s="24">
        <v>59.8</v>
      </c>
      <c r="BW7" s="24">
        <v>57.77</v>
      </c>
      <c r="BX7" s="24">
        <v>57.31</v>
      </c>
      <c r="BY7" s="24">
        <v>57.08</v>
      </c>
      <c r="BZ7" s="24">
        <v>56.26</v>
      </c>
      <c r="CA7" s="24">
        <v>60.65</v>
      </c>
      <c r="CB7" s="24">
        <v>150</v>
      </c>
      <c r="CC7" s="24">
        <v>154.81</v>
      </c>
      <c r="CD7" s="24">
        <v>179.5</v>
      </c>
      <c r="CE7" s="24">
        <v>181.89</v>
      </c>
      <c r="CF7" s="24">
        <v>232.21</v>
      </c>
      <c r="CG7" s="24">
        <v>263.76</v>
      </c>
      <c r="CH7" s="24">
        <v>274.35000000000002</v>
      </c>
      <c r="CI7" s="24">
        <v>273.52</v>
      </c>
      <c r="CJ7" s="24">
        <v>274.99</v>
      </c>
      <c r="CK7" s="24">
        <v>282.08999999999997</v>
      </c>
      <c r="CL7" s="24">
        <v>256.97000000000003</v>
      </c>
      <c r="CM7" s="24">
        <v>72.34</v>
      </c>
      <c r="CN7" s="24">
        <v>78.459999999999994</v>
      </c>
      <c r="CO7" s="24">
        <v>67.02</v>
      </c>
      <c r="CP7" s="24">
        <v>66.489999999999995</v>
      </c>
      <c r="CQ7" s="24">
        <v>65.290000000000006</v>
      </c>
      <c r="CR7" s="24">
        <v>51.75</v>
      </c>
      <c r="CS7" s="24">
        <v>50.68</v>
      </c>
      <c r="CT7" s="24">
        <v>50.14</v>
      </c>
      <c r="CU7" s="24">
        <v>54.83</v>
      </c>
      <c r="CV7" s="24">
        <v>66.53</v>
      </c>
      <c r="CW7" s="24">
        <v>61.14</v>
      </c>
      <c r="CX7" s="24">
        <v>98.2</v>
      </c>
      <c r="CY7" s="24">
        <v>98.2</v>
      </c>
      <c r="CZ7" s="24">
        <v>98.29</v>
      </c>
      <c r="DA7" s="24">
        <v>98.21</v>
      </c>
      <c r="DB7" s="24">
        <v>98.76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pc1006</cp:lastModifiedBy>
  <cp:lastPrinted>2023-02-02T06:58:34Z</cp:lastPrinted>
  <dcterms:created xsi:type="dcterms:W3CDTF">2022-12-01T02:00:01Z</dcterms:created>
  <dcterms:modified xsi:type="dcterms:W3CDTF">2023-02-02T06:58:37Z</dcterms:modified>
  <cp:category/>
</cp:coreProperties>
</file>