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omjnN+IKVuWlqWVj0tuaV4AiOq5JMy2tc2wDDvDeD7PuyIHWIx9oxlFSMpM45DqkUmgd0BF0l2jShJ54B5mpdg==" workbookSaltValue="yZdB0w6bbLmcbJ9CIrjXbg==" workbookSpinCount="100000" lockStructure="1"/>
  <bookViews>
    <workbookView xWindow="10785" yWindow="-15" windowWidth="10830" windowHeight="1021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alcChain>
</file>

<file path=xl/sharedStrings.xml><?xml version="1.0" encoding="utf-8"?>
<sst xmlns="http://schemas.openxmlformats.org/spreadsheetml/2006/main" count="236" uniqueCount="118">
  <si>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</si>
  <si>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</si>
  <si>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</si>
  <si>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</si>
  <si>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</si>
  <si>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</si>
  <si>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</si>
  <si>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</si>
  <si>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</si>
  <si>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</si>
  <si>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</si>
  <si>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</si>
  <si>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</si>
  <si>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</si>
  <si>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</si>
  <si>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</si>
  <si>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</si>
  <si>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</si>
  <si>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</si>
  <si>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</si>
  <si>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</si>
  <si>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</si>
  <si>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</si>
  <si>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</si>
  <si>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</si>
  <si>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</si>
  <si>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</si>
  <si>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</si>
  <si>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</si>
  <si>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</si>
  <si>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</si>
  <si>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</si>
  <si>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</si>
  <si>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</si>
  <si>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</si>
  <si>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</si>
  <si>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</si>
  <si>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</si>
  <si>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</si>
  <si>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</si>
  <si>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</si>
  <si>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</si>
  <si>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</si>
  <si>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</si>
  <si>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</si>
  <si>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</si>
  <si>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</si>
  <si>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</si>
  <si>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</si>
  <si>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</si>
  <si>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</si>
  <si>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</si>
  <si>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</si>
  <si>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</si>
  <si>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</si>
  <si>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</si>
  <si>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</si>
  <si>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</si>
  <si>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</si>
  <si>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</si>
  <si>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</si>
  <si>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</si>
  <si>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</si>
  <si>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</si>
  <si>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</si>
  <si>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</si>
  <si>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</si>
  <si>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</si>
  <si>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</si>
  <si>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</si>
  <si>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</si>
  <si>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</si>
  <si>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</si>
  <si>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</si>
  <si>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</si>
  <si>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</si>
  <si>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</si>
  <si>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</si>
  <si>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</si>
  <si>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</si>
  <si>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</si>
  <si>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</si>
  <si>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</si>
  <si>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</si>
  <si>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</si>
  <si>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</si>
  <si>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</si>
  <si>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</si>
  <si>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</si>
  <si>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</si>
  <si>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</si>
  <si>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</si>
  <si>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</si>
  <si>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</si>
  <si>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</si>
  <si>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</si>
  <si>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</si>
  <si>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三好市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</si>
  <si>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</si>
  <si>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</si>
  <si>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</si>
  <si>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</si>
  <si>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</si>
  <si>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</si>
  <si>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</si>
  <si>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</si>
  <si>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</si>
  <si>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</si>
  <si>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</si>
  <si>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</si>
  <si>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</si>
  <si>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</si>
  <si>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</si>
  <si>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</si>
  <si>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</si>
  <si>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供用開始後20年以上が経過し、処理施設機器類等の経年劣化、また、管渠のカメラ調査により劣化箇所が多数発見されている。このため、必要性の高い箇所から更新を進めており、今後も引き続き、財源を確保しながら適切に更新を進めていくものとする。</t>
    <phoneticPr fontId="4"/>
  </si>
  <si>
    <t>　経営の健全性・効率性の数値から概ね適切に経営が図られているが、収益の多くを一般会計からの繰入金で賄われている。今後、更新投資に充てる財源が多く必要となってくることから、更なる費用削減と適正な使用料収入の確保に努めていくものとする。</t>
    <phoneticPr fontId="4"/>
  </si>
  <si>
    <r>
      <t>　収益的収支比率は、一般会計からの繰入金に依存しているが、料金収入でほぼ維持管理費を賄えている。また、経費回収率は、類似団体を上回る数値であり、概ね適正な使用料収入であると考えられる。
　企業債残高対事業規模比率及び汚水処理原価は、類似団体と比較すると低く、投資規模は適切であると考えられる。
　施設利用率は、類似団体</t>
    </r>
    <r>
      <rPr>
        <sz val="11"/>
        <rFont val="ＭＳ ゴシック"/>
        <family val="3"/>
        <charset val="128"/>
      </rPr>
      <t>を下回る数値となったが、概ね適切な施設規模であると</t>
    </r>
    <r>
      <rPr>
        <sz val="11"/>
        <color theme="1"/>
        <rFont val="ＭＳ ゴシック"/>
        <family val="3"/>
        <charset val="128"/>
      </rPr>
      <t>考えられる。
　水洗化率は、類似団体を上回る数値となったが、引き続き、水洗化率向上の取り組みを進めなければならない。
　今後は、管渠の更新投資等に充てる財源を確保する必要があるため、更なる費用削減に努めていくものとする。</t>
    </r>
    <rPh sb="160" eb="162">
      <t>シタマワ</t>
    </rPh>
    <rPh sb="163" eb="165">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</si>
</sst>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9.25</c:v>
                </c:pt>
                <c:pt idx="1">
                  <c:v>14.5</c:v>
                </c:pt>
                <c:pt idx="2">
                  <c:v>5.25</c:v>
                </c:pt>
                <c:pt idx="3">
                  <c:v>13.25</c:v>
                </c:pt>
                <c:pt idx="4">
                  <c:v>1.75</c:v>
                </c:pt>
              </c:numCache>
            </c:numRef>
          </c:val>
          <c:extLst xmlns:c16r2="http://schemas.microsoft.com/office/drawing/2015/06/chart">
            <c:ext xmlns:c16="http://schemas.microsoft.com/office/drawing/2014/chart" uri="{C3380CC4-5D6E-409C-BE32-E72D297353CC}">
              <c16:uniqueId val="{00000000-DD8B-4806-A1EC-B70E89A884FE}"/>
            </c:ext>
          </c:extLst>
        </c:ser>
        <c:dLbls>
          <c:showLegendKey val="0"/>
          <c:showVal val="0"/>
          <c:showCatName val="0"/>
          <c:showSerName val="0"/>
          <c:showPercent val="0"/>
          <c:showBubbleSize val="0"/>
        </c:dLbls>
        <c:gapWidth val="150"/>
        <c:axId val="91753088"/>
        <c:axId val="91763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xmlns:c16r2="http://schemas.microsoft.com/office/drawing/2015/06/chart">
            <c:ext xmlns:c16="http://schemas.microsoft.com/office/drawing/2014/chart" uri="{C3380CC4-5D6E-409C-BE32-E72D297353CC}">
              <c16:uniqueId val="{00000001-DD8B-4806-A1EC-B70E89A884FE}"/>
            </c:ext>
          </c:extLst>
        </c:ser>
        <c:dLbls>
          <c:showLegendKey val="0"/>
          <c:showVal val="0"/>
          <c:showCatName val="0"/>
          <c:showSerName val="0"/>
          <c:showPercent val="0"/>
          <c:showBubbleSize val="0"/>
        </c:dLbls>
        <c:marker val="1"/>
        <c:smooth val="0"/>
        <c:axId val="91753088"/>
        <c:axId val="91763456"/>
      </c:lineChart>
      <c:dateAx>
        <c:axId val="91753088"/>
        <c:scaling>
          <c:orientation val="minMax"/>
        </c:scaling>
        <c:delete val="1"/>
        <c:axPos val="b"/>
        <c:numFmt formatCode="&quot;H&quot;yy" sourceLinked="1"/>
        <c:majorTickMark val="none"/>
        <c:minorTickMark val="none"/>
        <c:tickLblPos val="none"/>
        <c:crossAx val="91763456"/>
        <c:crosses val="autoZero"/>
        <c:auto val="1"/>
        <c:lblOffset val="100"/>
        <c:baseTimeUnit val="years"/>
      </c:dateAx>
      <c:valAx>
        <c:axId val="9176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75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65.989999999999995</c:v>
                </c:pt>
                <c:pt idx="1">
                  <c:v>61.95</c:v>
                </c:pt>
                <c:pt idx="2">
                  <c:v>60.94</c:v>
                </c:pt>
                <c:pt idx="3">
                  <c:v>63.3</c:v>
                </c:pt>
                <c:pt idx="4">
                  <c:v>61.95</c:v>
                </c:pt>
              </c:numCache>
            </c:numRef>
          </c:val>
          <c:extLst xmlns:c16r2="http://schemas.microsoft.com/office/drawing/2015/06/chart">
            <c:ext xmlns:c16="http://schemas.microsoft.com/office/drawing/2014/chart" uri="{C3380CC4-5D6E-409C-BE32-E72D297353CC}">
              <c16:uniqueId val="{00000000-1E9F-4E41-BA26-212E4E824D26}"/>
            </c:ext>
          </c:extLst>
        </c:ser>
        <c:dLbls>
          <c:showLegendKey val="0"/>
          <c:showVal val="0"/>
          <c:showCatName val="0"/>
          <c:showSerName val="0"/>
          <c:showPercent val="0"/>
          <c:showBubbleSize val="0"/>
        </c:dLbls>
        <c:gapWidth val="150"/>
        <c:axId val="111520384"/>
        <c:axId val="111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xmlns:c16r2="http://schemas.microsoft.com/office/drawing/2015/06/chart">
            <c:ext xmlns:c16="http://schemas.microsoft.com/office/drawing/2014/chart" uri="{C3380CC4-5D6E-409C-BE32-E72D297353CC}">
              <c16:uniqueId val="{00000001-1E9F-4E41-BA26-212E4E824D26}"/>
            </c:ext>
          </c:extLst>
        </c:ser>
        <c:dLbls>
          <c:showLegendKey val="0"/>
          <c:showVal val="0"/>
          <c:showCatName val="0"/>
          <c:showSerName val="0"/>
          <c:showPercent val="0"/>
          <c:showBubbleSize val="0"/>
        </c:dLbls>
        <c:marker val="1"/>
        <c:smooth val="0"/>
        <c:axId val="111520384"/>
        <c:axId val="111522560"/>
      </c:lineChart>
      <c:dateAx>
        <c:axId val="111520384"/>
        <c:scaling>
          <c:orientation val="minMax"/>
        </c:scaling>
        <c:delete val="1"/>
        <c:axPos val="b"/>
        <c:numFmt formatCode="&quot;H&quot;yy" sourceLinked="1"/>
        <c:majorTickMark val="none"/>
        <c:minorTickMark val="none"/>
        <c:tickLblPos val="none"/>
        <c:crossAx val="111522560"/>
        <c:crosses val="autoZero"/>
        <c:auto val="1"/>
        <c:lblOffset val="100"/>
        <c:baseTimeUnit val="years"/>
      </c:dateAx>
      <c:valAx>
        <c:axId val="11152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52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83.04</c:v>
                </c:pt>
                <c:pt idx="1">
                  <c:v>84.1</c:v>
                </c:pt>
                <c:pt idx="2">
                  <c:v>85.37</c:v>
                </c:pt>
                <c:pt idx="3">
                  <c:v>86.86</c:v>
                </c:pt>
                <c:pt idx="4">
                  <c:v>85.9</c:v>
                </c:pt>
              </c:numCache>
            </c:numRef>
          </c:val>
          <c:extLst xmlns:c16r2="http://schemas.microsoft.com/office/drawing/2015/06/chart">
            <c:ext xmlns:c16="http://schemas.microsoft.com/office/drawing/2014/chart" uri="{C3380CC4-5D6E-409C-BE32-E72D297353CC}">
              <c16:uniqueId val="{00000000-41EE-4594-AA67-7AF782FE183C}"/>
            </c:ext>
          </c:extLst>
        </c:ser>
        <c:dLbls>
          <c:showLegendKey val="0"/>
          <c:showVal val="0"/>
          <c:showCatName val="0"/>
          <c:showSerName val="0"/>
          <c:showPercent val="0"/>
          <c:showBubbleSize val="0"/>
        </c:dLbls>
        <c:gapWidth val="150"/>
        <c:axId val="111176704"/>
        <c:axId val="111191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xmlns:c16r2="http://schemas.microsoft.com/office/drawing/2015/06/chart">
            <c:ext xmlns:c16="http://schemas.microsoft.com/office/drawing/2014/chart" uri="{C3380CC4-5D6E-409C-BE32-E72D297353CC}">
              <c16:uniqueId val="{00000001-41EE-4594-AA67-7AF782FE183C}"/>
            </c:ext>
          </c:extLst>
        </c:ser>
        <c:dLbls>
          <c:showLegendKey val="0"/>
          <c:showVal val="0"/>
          <c:showCatName val="0"/>
          <c:showSerName val="0"/>
          <c:showPercent val="0"/>
          <c:showBubbleSize val="0"/>
        </c:dLbls>
        <c:marker val="1"/>
        <c:smooth val="0"/>
        <c:axId val="111176704"/>
        <c:axId val="111191168"/>
      </c:lineChart>
      <c:dateAx>
        <c:axId val="111176704"/>
        <c:scaling>
          <c:orientation val="minMax"/>
        </c:scaling>
        <c:delete val="1"/>
        <c:axPos val="b"/>
        <c:numFmt formatCode="&quot;H&quot;yy" sourceLinked="1"/>
        <c:majorTickMark val="none"/>
        <c:minorTickMark val="none"/>
        <c:tickLblPos val="none"/>
        <c:crossAx val="111191168"/>
        <c:crosses val="autoZero"/>
        <c:auto val="1"/>
        <c:lblOffset val="100"/>
        <c:baseTimeUnit val="years"/>
      </c:dateAx>
      <c:valAx>
        <c:axId val="11119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7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95.94</c:v>
                </c:pt>
                <c:pt idx="1">
                  <c:v>95.16</c:v>
                </c:pt>
                <c:pt idx="2">
                  <c:v>91.66</c:v>
                </c:pt>
                <c:pt idx="3">
                  <c:v>95.36</c:v>
                </c:pt>
                <c:pt idx="4">
                  <c:v>93.34</c:v>
                </c:pt>
              </c:numCache>
            </c:numRef>
          </c:val>
          <c:extLst xmlns:c16r2="http://schemas.microsoft.com/office/drawing/2015/06/chart">
            <c:ext xmlns:c16="http://schemas.microsoft.com/office/drawing/2014/chart" uri="{C3380CC4-5D6E-409C-BE32-E72D297353CC}">
              <c16:uniqueId val="{00000000-342C-4A93-A685-F8BC23A75C2F}"/>
            </c:ext>
          </c:extLst>
        </c:ser>
        <c:dLbls>
          <c:showLegendKey val="0"/>
          <c:showVal val="0"/>
          <c:showCatName val="0"/>
          <c:showSerName val="0"/>
          <c:showPercent val="0"/>
          <c:showBubbleSize val="0"/>
        </c:dLbls>
        <c:gapWidth val="150"/>
        <c:axId val="91794432"/>
        <c:axId val="91796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42C-4A93-A685-F8BC23A75C2F}"/>
            </c:ext>
          </c:extLst>
        </c:ser>
        <c:dLbls>
          <c:showLegendKey val="0"/>
          <c:showVal val="0"/>
          <c:showCatName val="0"/>
          <c:showSerName val="0"/>
          <c:showPercent val="0"/>
          <c:showBubbleSize val="0"/>
        </c:dLbls>
        <c:marker val="1"/>
        <c:smooth val="0"/>
        <c:axId val="91794432"/>
        <c:axId val="91796608"/>
      </c:lineChart>
      <c:dateAx>
        <c:axId val="91794432"/>
        <c:scaling>
          <c:orientation val="minMax"/>
        </c:scaling>
        <c:delete val="1"/>
        <c:axPos val="b"/>
        <c:numFmt formatCode="&quot;H&quot;yy" sourceLinked="1"/>
        <c:majorTickMark val="none"/>
        <c:minorTickMark val="none"/>
        <c:tickLblPos val="none"/>
        <c:crossAx val="91796608"/>
        <c:crosses val="autoZero"/>
        <c:auto val="1"/>
        <c:lblOffset val="100"/>
        <c:baseTimeUnit val="years"/>
      </c:dateAx>
      <c:valAx>
        <c:axId val="9179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7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E24-4CAC-9776-673062E361D6}"/>
            </c:ext>
          </c:extLst>
        </c:ser>
        <c:dLbls>
          <c:showLegendKey val="0"/>
          <c:showVal val="0"/>
          <c:showCatName val="0"/>
          <c:showSerName val="0"/>
          <c:showPercent val="0"/>
          <c:showBubbleSize val="0"/>
        </c:dLbls>
        <c:gapWidth val="150"/>
        <c:axId val="102309248"/>
        <c:axId val="10232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E24-4CAC-9776-673062E361D6}"/>
            </c:ext>
          </c:extLst>
        </c:ser>
        <c:dLbls>
          <c:showLegendKey val="0"/>
          <c:showVal val="0"/>
          <c:showCatName val="0"/>
          <c:showSerName val="0"/>
          <c:showPercent val="0"/>
          <c:showBubbleSize val="0"/>
        </c:dLbls>
        <c:marker val="1"/>
        <c:smooth val="0"/>
        <c:axId val="102309248"/>
        <c:axId val="102327808"/>
      </c:lineChart>
      <c:dateAx>
        <c:axId val="102309248"/>
        <c:scaling>
          <c:orientation val="minMax"/>
        </c:scaling>
        <c:delete val="1"/>
        <c:axPos val="b"/>
        <c:numFmt formatCode="&quot;H&quot;yy" sourceLinked="1"/>
        <c:majorTickMark val="none"/>
        <c:minorTickMark val="none"/>
        <c:tickLblPos val="none"/>
        <c:crossAx val="102327808"/>
        <c:crosses val="autoZero"/>
        <c:auto val="1"/>
        <c:lblOffset val="100"/>
        <c:baseTimeUnit val="years"/>
      </c:dateAx>
      <c:valAx>
        <c:axId val="10232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0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CEC-4042-9404-0A16AADC1FC6}"/>
            </c:ext>
          </c:extLst>
        </c:ser>
        <c:dLbls>
          <c:showLegendKey val="0"/>
          <c:showVal val="0"/>
          <c:showCatName val="0"/>
          <c:showSerName val="0"/>
          <c:showPercent val="0"/>
          <c:showBubbleSize val="0"/>
        </c:dLbls>
        <c:gapWidth val="150"/>
        <c:axId val="109920256"/>
        <c:axId val="10992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CEC-4042-9404-0A16AADC1FC6}"/>
            </c:ext>
          </c:extLst>
        </c:ser>
        <c:dLbls>
          <c:showLegendKey val="0"/>
          <c:showVal val="0"/>
          <c:showCatName val="0"/>
          <c:showSerName val="0"/>
          <c:showPercent val="0"/>
          <c:showBubbleSize val="0"/>
        </c:dLbls>
        <c:marker val="1"/>
        <c:smooth val="0"/>
        <c:axId val="109920256"/>
        <c:axId val="109922176"/>
      </c:lineChart>
      <c:dateAx>
        <c:axId val="109920256"/>
        <c:scaling>
          <c:orientation val="minMax"/>
        </c:scaling>
        <c:delete val="1"/>
        <c:axPos val="b"/>
        <c:numFmt formatCode="&quot;H&quot;yy" sourceLinked="1"/>
        <c:majorTickMark val="none"/>
        <c:minorTickMark val="none"/>
        <c:tickLblPos val="none"/>
        <c:crossAx val="109922176"/>
        <c:crosses val="autoZero"/>
        <c:auto val="1"/>
        <c:lblOffset val="100"/>
        <c:baseTimeUnit val="years"/>
      </c:dateAx>
      <c:valAx>
        <c:axId val="10992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92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5B9-41B4-84BE-A0935714900B}"/>
            </c:ext>
          </c:extLst>
        </c:ser>
        <c:dLbls>
          <c:showLegendKey val="0"/>
          <c:showVal val="0"/>
          <c:showCatName val="0"/>
          <c:showSerName val="0"/>
          <c:showPercent val="0"/>
          <c:showBubbleSize val="0"/>
        </c:dLbls>
        <c:gapWidth val="150"/>
        <c:axId val="109951232"/>
        <c:axId val="10995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5B9-41B4-84BE-A0935714900B}"/>
            </c:ext>
          </c:extLst>
        </c:ser>
        <c:dLbls>
          <c:showLegendKey val="0"/>
          <c:showVal val="0"/>
          <c:showCatName val="0"/>
          <c:showSerName val="0"/>
          <c:showPercent val="0"/>
          <c:showBubbleSize val="0"/>
        </c:dLbls>
        <c:marker val="1"/>
        <c:smooth val="0"/>
        <c:axId val="109951232"/>
        <c:axId val="109957504"/>
      </c:lineChart>
      <c:dateAx>
        <c:axId val="109951232"/>
        <c:scaling>
          <c:orientation val="minMax"/>
        </c:scaling>
        <c:delete val="1"/>
        <c:axPos val="b"/>
        <c:numFmt formatCode="&quot;H&quot;yy" sourceLinked="1"/>
        <c:majorTickMark val="none"/>
        <c:minorTickMark val="none"/>
        <c:tickLblPos val="none"/>
        <c:crossAx val="109957504"/>
        <c:crosses val="autoZero"/>
        <c:auto val="1"/>
        <c:lblOffset val="100"/>
        <c:baseTimeUnit val="years"/>
      </c:dateAx>
      <c:valAx>
        <c:axId val="10995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95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973-4167-8E08-32AAE54790C7}"/>
            </c:ext>
          </c:extLst>
        </c:ser>
        <c:dLbls>
          <c:showLegendKey val="0"/>
          <c:showVal val="0"/>
          <c:showCatName val="0"/>
          <c:showSerName val="0"/>
          <c:showPercent val="0"/>
          <c:showBubbleSize val="0"/>
        </c:dLbls>
        <c:gapWidth val="150"/>
        <c:axId val="111049728"/>
        <c:axId val="11105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973-4167-8E08-32AAE54790C7}"/>
            </c:ext>
          </c:extLst>
        </c:ser>
        <c:dLbls>
          <c:showLegendKey val="0"/>
          <c:showVal val="0"/>
          <c:showCatName val="0"/>
          <c:showSerName val="0"/>
          <c:showPercent val="0"/>
          <c:showBubbleSize val="0"/>
        </c:dLbls>
        <c:marker val="1"/>
        <c:smooth val="0"/>
        <c:axId val="111049728"/>
        <c:axId val="111051904"/>
      </c:lineChart>
      <c:dateAx>
        <c:axId val="111049728"/>
        <c:scaling>
          <c:orientation val="minMax"/>
        </c:scaling>
        <c:delete val="1"/>
        <c:axPos val="b"/>
        <c:numFmt formatCode="&quot;H&quot;yy" sourceLinked="1"/>
        <c:majorTickMark val="none"/>
        <c:minorTickMark val="none"/>
        <c:tickLblPos val="none"/>
        <c:crossAx val="111051904"/>
        <c:crosses val="autoZero"/>
        <c:auto val="1"/>
        <c:lblOffset val="100"/>
        <c:baseTimeUnit val="years"/>
      </c:dateAx>
      <c:valAx>
        <c:axId val="11105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04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674</c:v>
                </c:pt>
                <c:pt idx="1">
                  <c:v>714.98</c:v>
                </c:pt>
                <c:pt idx="2">
                  <c:v>714.99</c:v>
                </c:pt>
                <c:pt idx="3">
                  <c:v>771.73</c:v>
                </c:pt>
                <c:pt idx="4">
                  <c:v>759.79</c:v>
                </c:pt>
              </c:numCache>
            </c:numRef>
          </c:val>
          <c:extLst xmlns:c16r2="http://schemas.microsoft.com/office/drawing/2015/06/chart">
            <c:ext xmlns:c16="http://schemas.microsoft.com/office/drawing/2014/chart" uri="{C3380CC4-5D6E-409C-BE32-E72D297353CC}">
              <c16:uniqueId val="{00000000-9922-45AC-BAC4-BD9625147878}"/>
            </c:ext>
          </c:extLst>
        </c:ser>
        <c:dLbls>
          <c:showLegendKey val="0"/>
          <c:showVal val="0"/>
          <c:showCatName val="0"/>
          <c:showSerName val="0"/>
          <c:showPercent val="0"/>
          <c:showBubbleSize val="0"/>
        </c:dLbls>
        <c:gapWidth val="150"/>
        <c:axId val="111082880"/>
        <c:axId val="111097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xmlns:c16r2="http://schemas.microsoft.com/office/drawing/2015/06/chart">
            <c:ext xmlns:c16="http://schemas.microsoft.com/office/drawing/2014/chart" uri="{C3380CC4-5D6E-409C-BE32-E72D297353CC}">
              <c16:uniqueId val="{00000001-9922-45AC-BAC4-BD9625147878}"/>
            </c:ext>
          </c:extLst>
        </c:ser>
        <c:dLbls>
          <c:showLegendKey val="0"/>
          <c:showVal val="0"/>
          <c:showCatName val="0"/>
          <c:showSerName val="0"/>
          <c:showPercent val="0"/>
          <c:showBubbleSize val="0"/>
        </c:dLbls>
        <c:marker val="1"/>
        <c:smooth val="0"/>
        <c:axId val="111082880"/>
        <c:axId val="111097344"/>
      </c:lineChart>
      <c:dateAx>
        <c:axId val="111082880"/>
        <c:scaling>
          <c:orientation val="minMax"/>
        </c:scaling>
        <c:delete val="1"/>
        <c:axPos val="b"/>
        <c:numFmt formatCode="&quot;H&quot;yy" sourceLinked="1"/>
        <c:majorTickMark val="none"/>
        <c:minorTickMark val="none"/>
        <c:tickLblPos val="none"/>
        <c:crossAx val="111097344"/>
        <c:crosses val="autoZero"/>
        <c:auto val="1"/>
        <c:lblOffset val="100"/>
        <c:baseTimeUnit val="years"/>
      </c:dateAx>
      <c:valAx>
        <c:axId val="11109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08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94.46</c:v>
                </c:pt>
                <c:pt idx="1">
                  <c:v>93.8</c:v>
                </c:pt>
                <c:pt idx="2">
                  <c:v>89.15</c:v>
                </c:pt>
                <c:pt idx="3">
                  <c:v>94.4</c:v>
                </c:pt>
                <c:pt idx="4">
                  <c:v>91.98</c:v>
                </c:pt>
              </c:numCache>
            </c:numRef>
          </c:val>
          <c:extLst xmlns:c16r2="http://schemas.microsoft.com/office/drawing/2015/06/chart">
            <c:ext xmlns:c16="http://schemas.microsoft.com/office/drawing/2014/chart" uri="{C3380CC4-5D6E-409C-BE32-E72D297353CC}">
              <c16:uniqueId val="{00000000-43EB-4AD1-B366-E60981FBBC31}"/>
            </c:ext>
          </c:extLst>
        </c:ser>
        <c:dLbls>
          <c:showLegendKey val="0"/>
          <c:showVal val="0"/>
          <c:showCatName val="0"/>
          <c:showSerName val="0"/>
          <c:showPercent val="0"/>
          <c:showBubbleSize val="0"/>
        </c:dLbls>
        <c:gapWidth val="150"/>
        <c:axId val="111106304"/>
        <c:axId val="111133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xmlns:c16r2="http://schemas.microsoft.com/office/drawing/2015/06/chart">
            <c:ext xmlns:c16="http://schemas.microsoft.com/office/drawing/2014/chart" uri="{C3380CC4-5D6E-409C-BE32-E72D297353CC}">
              <c16:uniqueId val="{00000001-43EB-4AD1-B366-E60981FBBC31}"/>
            </c:ext>
          </c:extLst>
        </c:ser>
        <c:dLbls>
          <c:showLegendKey val="0"/>
          <c:showVal val="0"/>
          <c:showCatName val="0"/>
          <c:showSerName val="0"/>
          <c:showPercent val="0"/>
          <c:showBubbleSize val="0"/>
        </c:dLbls>
        <c:marker val="1"/>
        <c:smooth val="0"/>
        <c:axId val="111106304"/>
        <c:axId val="111133056"/>
      </c:lineChart>
      <c:dateAx>
        <c:axId val="111106304"/>
        <c:scaling>
          <c:orientation val="minMax"/>
        </c:scaling>
        <c:delete val="1"/>
        <c:axPos val="b"/>
        <c:numFmt formatCode="&quot;H&quot;yy" sourceLinked="1"/>
        <c:majorTickMark val="none"/>
        <c:minorTickMark val="none"/>
        <c:tickLblPos val="none"/>
        <c:crossAx val="111133056"/>
        <c:crosses val="autoZero"/>
        <c:auto val="1"/>
        <c:lblOffset val="100"/>
        <c:baseTimeUnit val="years"/>
      </c:dateAx>
      <c:valAx>
        <c:axId val="11113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0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239.21</c:v>
                </c:pt>
                <c:pt idx="1">
                  <c:v>252.96</c:v>
                </c:pt>
                <c:pt idx="2">
                  <c:v>278.41000000000003</c:v>
                </c:pt>
                <c:pt idx="3">
                  <c:v>257.95</c:v>
                </c:pt>
                <c:pt idx="4">
                  <c:v>265.42</c:v>
                </c:pt>
              </c:numCache>
            </c:numRef>
          </c:val>
          <c:extLst xmlns:c16r2="http://schemas.microsoft.com/office/drawing/2015/06/chart">
            <c:ext xmlns:c16="http://schemas.microsoft.com/office/drawing/2014/chart" uri="{C3380CC4-5D6E-409C-BE32-E72D297353CC}">
              <c16:uniqueId val="{00000000-CD49-4020-A49D-04D072C9501B}"/>
            </c:ext>
          </c:extLst>
        </c:ser>
        <c:dLbls>
          <c:showLegendKey val="0"/>
          <c:showVal val="0"/>
          <c:showCatName val="0"/>
          <c:showSerName val="0"/>
          <c:showPercent val="0"/>
          <c:showBubbleSize val="0"/>
        </c:dLbls>
        <c:gapWidth val="150"/>
        <c:axId val="111483520"/>
        <c:axId val="111489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xmlns:c16r2="http://schemas.microsoft.com/office/drawing/2015/06/chart">
            <c:ext xmlns:c16="http://schemas.microsoft.com/office/drawing/2014/chart" uri="{C3380CC4-5D6E-409C-BE32-E72D297353CC}">
              <c16:uniqueId val="{00000001-CD49-4020-A49D-04D072C9501B}"/>
            </c:ext>
          </c:extLst>
        </c:ser>
        <c:dLbls>
          <c:showLegendKey val="0"/>
          <c:showVal val="0"/>
          <c:showCatName val="0"/>
          <c:showSerName val="0"/>
          <c:showPercent val="0"/>
          <c:showBubbleSize val="0"/>
        </c:dLbls>
        <c:marker val="1"/>
        <c:smooth val="0"/>
        <c:axId val="111483520"/>
        <c:axId val="111489792"/>
      </c:lineChart>
      <c:dateAx>
        <c:axId val="111483520"/>
        <c:scaling>
          <c:orientation val="minMax"/>
        </c:scaling>
        <c:delete val="1"/>
        <c:axPos val="b"/>
        <c:numFmt formatCode="&quot;H&quot;yy" sourceLinked="1"/>
        <c:majorTickMark val="none"/>
        <c:minorTickMark val="none"/>
        <c:tickLblPos val="none"/>
        <c:crossAx val="111489792"/>
        <c:crosses val="autoZero"/>
        <c:auto val="1"/>
        <c:lblOffset val="100"/>
        <c:baseTimeUnit val="years"/>
      </c:dateAx>
      <c:valAx>
        <c:axId val="11148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48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K44" sqref="BK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徳島県　三好市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非設置</v>
      </c>
      <c r="AE8" s="36"/>
      <c r="AF8" s="36"/>
      <c r="AG8" s="36"/>
      <c r="AH8" s="36"/>
      <c r="AI8" s="36"/>
      <c r="AJ8" s="36"/>
      <c r="AK8" s="3"/>
      <c r="AL8" s="37">
        <f>データ!S6</f>
        <v>24115</v>
      </c>
      <c r="AM8" s="37"/>
      <c r="AN8" s="37"/>
      <c r="AO8" s="37"/>
      <c r="AP8" s="37"/>
      <c r="AQ8" s="37"/>
      <c r="AR8" s="37"/>
      <c r="AS8" s="37"/>
      <c r="AT8" s="38">
        <f>データ!T6</f>
        <v>721.42</v>
      </c>
      <c r="AU8" s="38"/>
      <c r="AV8" s="38"/>
      <c r="AW8" s="38"/>
      <c r="AX8" s="38"/>
      <c r="AY8" s="38"/>
      <c r="AZ8" s="38"/>
      <c r="BA8" s="38"/>
      <c r="BB8" s="38">
        <f>データ!U6</f>
        <v>33.43</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1.96</v>
      </c>
      <c r="Q10" s="38"/>
      <c r="R10" s="38"/>
      <c r="S10" s="38"/>
      <c r="T10" s="38"/>
      <c r="U10" s="38"/>
      <c r="V10" s="38"/>
      <c r="W10" s="38">
        <f>データ!Q6</f>
        <v>100</v>
      </c>
      <c r="X10" s="38"/>
      <c r="Y10" s="38"/>
      <c r="Z10" s="38"/>
      <c r="AA10" s="38"/>
      <c r="AB10" s="38"/>
      <c r="AC10" s="38"/>
      <c r="AD10" s="37">
        <f>データ!R6</f>
        <v>4510</v>
      </c>
      <c r="AE10" s="37"/>
      <c r="AF10" s="37"/>
      <c r="AG10" s="37"/>
      <c r="AH10" s="37"/>
      <c r="AI10" s="37"/>
      <c r="AJ10" s="37"/>
      <c r="AK10" s="2"/>
      <c r="AL10" s="37">
        <f>データ!V6</f>
        <v>468</v>
      </c>
      <c r="AM10" s="37"/>
      <c r="AN10" s="37"/>
      <c r="AO10" s="37"/>
      <c r="AP10" s="37"/>
      <c r="AQ10" s="37"/>
      <c r="AR10" s="37"/>
      <c r="AS10" s="37"/>
      <c r="AT10" s="38">
        <f>データ!W6</f>
        <v>0.33</v>
      </c>
      <c r="AU10" s="38"/>
      <c r="AV10" s="38"/>
      <c r="AW10" s="38"/>
      <c r="AX10" s="38"/>
      <c r="AY10" s="38"/>
      <c r="AZ10" s="38"/>
      <c r="BA10" s="38"/>
      <c r="BB10" s="38">
        <f>データ!X6</f>
        <v>1418.18</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43</v>
      </c>
      <c r="N86" s="12" t="s">
        <v>43</v>
      </c>
      <c r="O86" s="12" t="str">
        <f>データ!EO6</f>
        <v>【0.03】</v>
      </c>
    </row>
  </sheetData>
  <sheetProtection algorithmName="SHA-512" hashValue="DahnqmBIbQJqPF9UGHKRvI7C/rvsVJaPrtaqQj8fhK3XkR1AS73f8zmGRbTX0w+pQttN/gg4FTiuAWtXbOW49w==" saltValue="FL0hygA8isQmJon3MBVMu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2021</v>
      </c>
      <c r="C6" s="19">
        <f t="shared" ref="C6:X6" si="3">C7</f>
        <v>362085</v>
      </c>
      <c r="D6" s="19">
        <f t="shared" si="3"/>
        <v>47</v>
      </c>
      <c r="E6" s="19">
        <f t="shared" si="3"/>
        <v>17</v>
      </c>
      <c r="F6" s="19">
        <f t="shared" si="3"/>
        <v>5</v>
      </c>
      <c r="G6" s="19">
        <f t="shared" si="3"/>
        <v>0</v>
      </c>
      <c r="H6" s="19" t="str">
        <f t="shared" si="3"/>
        <v>徳島県　三好市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1.96</v>
      </c>
      <c r="Q6" s="20">
        <f t="shared" si="3"/>
        <v>100</v>
      </c>
      <c r="R6" s="20">
        <f t="shared" si="3"/>
        <v>4510</v>
      </c>
      <c r="S6" s="20">
        <f t="shared" si="3"/>
        <v>24115</v>
      </c>
      <c r="T6" s="20">
        <f t="shared" si="3"/>
        <v>721.42</v>
      </c>
      <c r="U6" s="20">
        <f t="shared" si="3"/>
        <v>33.43</v>
      </c>
      <c r="V6" s="20">
        <f t="shared" si="3"/>
        <v>468</v>
      </c>
      <c r="W6" s="20">
        <f t="shared" si="3"/>
        <v>0.33</v>
      </c>
      <c r="X6" s="20">
        <f t="shared" si="3"/>
        <v>1418.18</v>
      </c>
      <c r="Y6" s="21">
        <f>IF(Y7="",NA(),Y7)</f>
        <v>95.94</v>
      </c>
      <c r="Z6" s="21">
        <f t="shared" ref="Z6:AH6" si="4">IF(Z7="",NA(),Z7)</f>
        <v>95.16</v>
      </c>
      <c r="AA6" s="21">
        <f t="shared" si="4"/>
        <v>91.66</v>
      </c>
      <c r="AB6" s="21">
        <f t="shared" si="4"/>
        <v>95.36</v>
      </c>
      <c r="AC6" s="21">
        <f t="shared" si="4"/>
        <v>93.34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674</v>
      </c>
      <c r="BG6" s="21">
        <f t="shared" ref="BG6:BO6" si="7">IF(BG7="",NA(),BG7)</f>
        <v>714.98</v>
      </c>
      <c r="BH6" s="21">
        <f t="shared" si="7"/>
        <v>714.99</v>
      </c>
      <c r="BI6" s="21">
        <f t="shared" si="7"/>
        <v>771.73</v>
      </c>
      <c r="BJ6" s="21">
        <f t="shared" si="7"/>
        <v>759.79</v>
      </c>
      <c r="BK6" s="21">
        <f t="shared" si="7"/>
        <v>855.8</v>
      </c>
      <c r="BL6" s="21">
        <f t="shared" si="7"/>
        <v>789.46</v>
      </c>
      <c r="BM6" s="21">
        <f t="shared" si="7"/>
        <v>826.83</v>
      </c>
      <c r="BN6" s="21">
        <f t="shared" si="7"/>
        <v>867.83</v>
      </c>
      <c r="BO6" s="21">
        <f t="shared" si="7"/>
        <v>791.76</v>
      </c>
      <c r="BP6" s="20" t="str">
        <f>IF(BP7="","",IF(BP7="-","【-】","【"&amp;SUBSTITUTE(TEXT(BP7,"#,##0.00"),"-","△")&amp;"】"))</f>
        <v>【786.37】</v>
      </c>
      <c r="BQ6" s="21">
        <f>IF(BQ7="",NA(),BQ7)</f>
        <v>94.46</v>
      </c>
      <c r="BR6" s="21">
        <f t="shared" ref="BR6:BZ6" si="8">IF(BR7="",NA(),BR7)</f>
        <v>93.8</v>
      </c>
      <c r="BS6" s="21">
        <f t="shared" si="8"/>
        <v>89.15</v>
      </c>
      <c r="BT6" s="21">
        <f t="shared" si="8"/>
        <v>94.4</v>
      </c>
      <c r="BU6" s="21">
        <f t="shared" si="8"/>
        <v>91.98</v>
      </c>
      <c r="BV6" s="21">
        <f t="shared" si="8"/>
        <v>59.8</v>
      </c>
      <c r="BW6" s="21">
        <f t="shared" si="8"/>
        <v>57.77</v>
      </c>
      <c r="BX6" s="21">
        <f t="shared" si="8"/>
        <v>57.31</v>
      </c>
      <c r="BY6" s="21">
        <f t="shared" si="8"/>
        <v>57.08</v>
      </c>
      <c r="BZ6" s="21">
        <f t="shared" si="8"/>
        <v>56.26</v>
      </c>
      <c r="CA6" s="20" t="str">
        <f>IF(CA7="","",IF(CA7="-","【-】","【"&amp;SUBSTITUTE(TEXT(CA7,"#,##0.00"),"-","△")&amp;"】"))</f>
        <v>【60.65】</v>
      </c>
      <c r="CB6" s="21">
        <f>IF(CB7="",NA(),CB7)</f>
        <v>239.21</v>
      </c>
      <c r="CC6" s="21">
        <f t="shared" ref="CC6:CK6" si="9">IF(CC7="",NA(),CC7)</f>
        <v>252.96</v>
      </c>
      <c r="CD6" s="21">
        <f t="shared" si="9"/>
        <v>278.41000000000003</v>
      </c>
      <c r="CE6" s="21">
        <f t="shared" si="9"/>
        <v>257.95</v>
      </c>
      <c r="CF6" s="21">
        <f t="shared" si="9"/>
        <v>265.42</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65.989999999999995</v>
      </c>
      <c r="CN6" s="21">
        <f t="shared" ref="CN6:CV6" si="10">IF(CN7="",NA(),CN7)</f>
        <v>61.95</v>
      </c>
      <c r="CO6" s="21">
        <f t="shared" si="10"/>
        <v>60.94</v>
      </c>
      <c r="CP6" s="21">
        <f t="shared" si="10"/>
        <v>63.3</v>
      </c>
      <c r="CQ6" s="21">
        <f t="shared" si="10"/>
        <v>61.95</v>
      </c>
      <c r="CR6" s="21">
        <f t="shared" si="10"/>
        <v>51.75</v>
      </c>
      <c r="CS6" s="21">
        <f t="shared" si="10"/>
        <v>50.68</v>
      </c>
      <c r="CT6" s="21">
        <f t="shared" si="10"/>
        <v>50.14</v>
      </c>
      <c r="CU6" s="21">
        <f t="shared" si="10"/>
        <v>54.83</v>
      </c>
      <c r="CV6" s="21">
        <f t="shared" si="10"/>
        <v>66.53</v>
      </c>
      <c r="CW6" s="20" t="str">
        <f>IF(CW7="","",IF(CW7="-","【-】","【"&amp;SUBSTITUTE(TEXT(CW7,"#,##0.00"),"-","△")&amp;"】"))</f>
        <v>【61.14】</v>
      </c>
      <c r="CX6" s="21">
        <f>IF(CX7="",NA(),CX7)</f>
        <v>83.04</v>
      </c>
      <c r="CY6" s="21">
        <f t="shared" ref="CY6:DG6" si="11">IF(CY7="",NA(),CY7)</f>
        <v>84.1</v>
      </c>
      <c r="CZ6" s="21">
        <f t="shared" si="11"/>
        <v>85.37</v>
      </c>
      <c r="DA6" s="21">
        <f t="shared" si="11"/>
        <v>86.86</v>
      </c>
      <c r="DB6" s="21">
        <f t="shared" si="11"/>
        <v>85.9</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f>IF(EE7="",NA(),EE7)</f>
        <v>9.25</v>
      </c>
      <c r="EF6" s="21">
        <f t="shared" ref="EF6:EN6" si="14">IF(EF7="",NA(),EF7)</f>
        <v>14.5</v>
      </c>
      <c r="EG6" s="21">
        <f t="shared" si="14"/>
        <v>5.25</v>
      </c>
      <c r="EH6" s="21">
        <f t="shared" si="14"/>
        <v>13.25</v>
      </c>
      <c r="EI6" s="21">
        <f t="shared" si="14"/>
        <v>1.75</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362085</v>
      </c>
      <c r="D7" s="23">
        <v>47</v>
      </c>
      <c r="E7" s="23">
        <v>17</v>
      </c>
      <c r="F7" s="23">
        <v>5</v>
      </c>
      <c r="G7" s="23">
        <v>0</v>
      </c>
      <c r="H7" s="23" t="s">
        <v>97</v>
      </c>
      <c r="I7" s="23" t="s">
        <v>98</v>
      </c>
      <c r="J7" s="23" t="s">
        <v>99</v>
      </c>
      <c r="K7" s="23" t="s">
        <v>100</v>
      </c>
      <c r="L7" s="23" t="s">
        <v>101</v>
      </c>
      <c r="M7" s="23" t="s">
        <v>102</v>
      </c>
      <c r="N7" s="24" t="s">
        <v>103</v>
      </c>
      <c r="O7" s="24" t="s">
        <v>104</v>
      </c>
      <c r="P7" s="24">
        <v>1.96</v>
      </c>
      <c r="Q7" s="24">
        <v>100</v>
      </c>
      <c r="R7" s="24">
        <v>4510</v>
      </c>
      <c r="S7" s="24">
        <v>24115</v>
      </c>
      <c r="T7" s="24">
        <v>721.42</v>
      </c>
      <c r="U7" s="24">
        <v>33.43</v>
      </c>
      <c r="V7" s="24">
        <v>468</v>
      </c>
      <c r="W7" s="24">
        <v>0.33</v>
      </c>
      <c r="X7" s="24">
        <v>1418.18</v>
      </c>
      <c r="Y7" s="24">
        <v>95.94</v>
      </c>
      <c r="Z7" s="24">
        <v>95.16</v>
      </c>
      <c r="AA7" s="24">
        <v>91.66</v>
      </c>
      <c r="AB7" s="24">
        <v>95.36</v>
      </c>
      <c r="AC7" s="24">
        <v>93.34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674</v>
      </c>
      <c r="BG7" s="24">
        <v>714.98</v>
      </c>
      <c r="BH7" s="24">
        <v>714.99</v>
      </c>
      <c r="BI7" s="24">
        <v>771.73</v>
      </c>
      <c r="BJ7" s="24">
        <v>759.79</v>
      </c>
      <c r="BK7" s="24">
        <v>855.8</v>
      </c>
      <c r="BL7" s="24">
        <v>789.46</v>
      </c>
      <c r="BM7" s="24">
        <v>826.83</v>
      </c>
      <c r="BN7" s="24">
        <v>867.83</v>
      </c>
      <c r="BO7" s="24">
        <v>791.76</v>
      </c>
      <c r="BP7" s="24">
        <v>786.37</v>
      </c>
      <c r="BQ7" s="24">
        <v>94.46</v>
      </c>
      <c r="BR7" s="24">
        <v>93.8</v>
      </c>
      <c r="BS7" s="24">
        <v>89.15</v>
      </c>
      <c r="BT7" s="24">
        <v>94.4</v>
      </c>
      <c r="BU7" s="24">
        <v>91.98</v>
      </c>
      <c r="BV7" s="24">
        <v>59.8</v>
      </c>
      <c r="BW7" s="24">
        <v>57.77</v>
      </c>
      <c r="BX7" s="24">
        <v>57.31</v>
      </c>
      <c r="BY7" s="24">
        <v>57.08</v>
      </c>
      <c r="BZ7" s="24">
        <v>56.26</v>
      </c>
      <c r="CA7" s="24">
        <v>60.65</v>
      </c>
      <c r="CB7" s="24">
        <v>239.21</v>
      </c>
      <c r="CC7" s="24">
        <v>252.96</v>
      </c>
      <c r="CD7" s="24">
        <v>278.41000000000003</v>
      </c>
      <c r="CE7" s="24">
        <v>257.95</v>
      </c>
      <c r="CF7" s="24">
        <v>265.42</v>
      </c>
      <c r="CG7" s="24">
        <v>263.76</v>
      </c>
      <c r="CH7" s="24">
        <v>274.35000000000002</v>
      </c>
      <c r="CI7" s="24">
        <v>273.52</v>
      </c>
      <c r="CJ7" s="24">
        <v>274.99</v>
      </c>
      <c r="CK7" s="24">
        <v>282.08999999999997</v>
      </c>
      <c r="CL7" s="24">
        <v>256.97000000000003</v>
      </c>
      <c r="CM7" s="24">
        <v>65.989999999999995</v>
      </c>
      <c r="CN7" s="24">
        <v>61.95</v>
      </c>
      <c r="CO7" s="24">
        <v>60.94</v>
      </c>
      <c r="CP7" s="24">
        <v>63.3</v>
      </c>
      <c r="CQ7" s="24">
        <v>61.95</v>
      </c>
      <c r="CR7" s="24">
        <v>51.75</v>
      </c>
      <c r="CS7" s="24">
        <v>50.68</v>
      </c>
      <c r="CT7" s="24">
        <v>50.14</v>
      </c>
      <c r="CU7" s="24">
        <v>54.83</v>
      </c>
      <c r="CV7" s="24">
        <v>66.53</v>
      </c>
      <c r="CW7" s="24">
        <v>61.14</v>
      </c>
      <c r="CX7" s="24">
        <v>83.04</v>
      </c>
      <c r="CY7" s="24">
        <v>84.1</v>
      </c>
      <c r="CZ7" s="24">
        <v>85.37</v>
      </c>
      <c r="DA7" s="24">
        <v>86.86</v>
      </c>
      <c r="DB7" s="24">
        <v>85.9</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9.25</v>
      </c>
      <c r="EF7" s="24">
        <v>14.5</v>
      </c>
      <c r="EG7" s="24">
        <v>5.25</v>
      </c>
      <c r="EH7" s="24">
        <v>13.25</v>
      </c>
      <c r="EI7" s="24">
        <v>1.75</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112</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2023-01-18T07:54:53Z</cp:lastPrinted>
  <dcterms:created xsi:type="dcterms:W3CDTF">2022-12-01T01:59:59Z</dcterms:created>
  <dcterms:modified xsi:type="dcterms:W3CDTF">2023-01-18T08:03:50Z</dcterms:modified>
  <cp:category/>
</cp:coreProperties>
</file>