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172.18.254.231\全庁共有フォルダ\01 総務課\11 財務\【令和４年度】\11_公営企業関係\01_照会・回答\230111_公営企業に係る経営比較分析表（令和３年度決算）の分析等について\04_県へ\"/>
    </mc:Choice>
  </mc:AlternateContent>
  <xr:revisionPtr revIDLastSave="0" documentId="13_ncr:1_{11AAAC23-DE47-49A2-8AA3-62E4B0590EA9}" xr6:coauthVersionLast="43" xr6:coauthVersionMax="43" xr10:uidLastSave="{00000000-0000-0000-0000-000000000000}"/>
  <workbookProtection workbookAlgorithmName="SHA-512" workbookHashValue="2GJ/TafSdjiYX65D3YVYk6r87nUgRgnNCjQsY6kuv8/t9mWc1EGwO0EDdL8CKm5m9NnewduKKVw3keBjD5fGiQ==" workbookSaltValue="Tg/KlrLCECstCGhiL1KwUQ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H86" i="4"/>
  <c r="E86" i="4"/>
  <c r="AL10" i="4"/>
  <c r="B10" i="4"/>
  <c r="AL8" i="4"/>
  <c r="P8" i="4"/>
</calcChain>
</file>

<file path=xl/sharedStrings.xml><?xml version="1.0" encoding="utf-8"?>
<sst xmlns="http://schemas.openxmlformats.org/spreadsheetml/2006/main" count="241" uniqueCount="120">
  <si>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</si>
  <si>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</si>
  <si>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</si>
  <si>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</si>
  <si>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</si>
  <si>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</si>
  <si>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</si>
  <si>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</si>
  <si>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</si>
  <si>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</si>
  <si>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</si>
  <si>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</si>
  <si>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</si>
  <si>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</si>
  <si>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</si>
  <si>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</si>
  <si>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</si>
  <si>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</si>
  <si>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</si>
  <si>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</si>
  <si>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</si>
  <si>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</si>
  <si>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</si>
  <si>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</si>
  <si>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</si>
  <si>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</si>
  <si>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</si>
  <si>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</si>
  <si>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</si>
  <si>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</si>
  <si>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</si>
  <si>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</si>
  <si>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</si>
  <si>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</si>
  <si>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</si>
  <si>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</si>
  <si>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</si>
  <si>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</si>
  <si>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</si>
  <si>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</si>
  <si>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</si>
  <si>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</si>
  <si>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</si>
  <si>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</si>
  <si>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</si>
  <si>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</si>
  <si>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</si>
  <si>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</si>
  <si>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</si>
  <si>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</si>
  <si>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</si>
  <si>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</si>
  <si>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</si>
  <si>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</si>
  <si>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</si>
  <si>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</si>
  <si>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</si>
  <si>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</si>
  <si>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</si>
  <si>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</si>
  <si>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</si>
  <si>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</si>
  <si>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</si>
  <si>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</si>
  <si>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</si>
  <si>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</si>
  <si>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</si>
  <si>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</si>
  <si>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</si>
  <si>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</si>
  <si>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</si>
  <si>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</si>
  <si>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</si>
  <si>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</si>
  <si>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</si>
  <si>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</si>
  <si>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</si>
  <si>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</si>
  <si>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</si>
  <si>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</si>
  <si>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</si>
  <si>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</si>
  <si>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</si>
  <si>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</si>
  <si>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</si>
  <si>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</si>
  <si>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</si>
  <si>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</si>
  <si>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</si>
  <si>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</si>
  <si>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</si>
  <si>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</si>
  <si>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</si>
  <si>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</si>
  <si>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</si>
  <si>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</si>
  <si>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</si>
  <si>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</si>
  <si>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板野町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</si>
  <si>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</si>
  <si>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</si>
  <si>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</si>
  <si>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</si>
  <si>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</si>
  <si>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</si>
  <si>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</si>
  <si>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</si>
  <si>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</si>
  <si>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</si>
  <si>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</si>
  <si>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</si>
  <si>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</si>
  <si>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</si>
  <si>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</si>
  <si>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</si>
  <si>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</si>
  <si>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</si>
  <si>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本町の特定環境保全公共下水道は、平成２１年度に供用開始し、現状では管渠改善及び老朽化対策の必要な施設はありません。
　今後はストックマネジメント計画を作成し、老朽化等に備える必要がある。</t>
    <rPh sb="1" eb="3">
      <t>ホンチョウ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7" eb="19">
      <t>ヘイセイ</t>
    </rPh>
    <rPh sb="21" eb="23">
      <t>ネンド</t>
    </rPh>
    <rPh sb="24" eb="26">
      <t>キョウヨウ</t>
    </rPh>
    <rPh sb="26" eb="28">
      <t>カイシ</t>
    </rPh>
    <rPh sb="30" eb="32">
      <t>ゲンジョウ</t>
    </rPh>
    <rPh sb="34" eb="36">
      <t>カンキョ</t>
    </rPh>
    <rPh sb="36" eb="38">
      <t>カイゼン</t>
    </rPh>
    <rPh sb="38" eb="39">
      <t>オヨ</t>
    </rPh>
    <rPh sb="40" eb="43">
      <t>ロウキュウカ</t>
    </rPh>
    <rPh sb="43" eb="45">
      <t>タイサク</t>
    </rPh>
    <rPh sb="46" eb="48">
      <t>ヒツヨウ</t>
    </rPh>
    <rPh sb="49" eb="51">
      <t>シセツ</t>
    </rPh>
    <rPh sb="60" eb="62">
      <t>コンゴ</t>
    </rPh>
    <rPh sb="73" eb="75">
      <t>ケイカク</t>
    </rPh>
    <rPh sb="76" eb="78">
      <t>サクセイ</t>
    </rPh>
    <rPh sb="80" eb="83">
      <t>ロウキュウカ</t>
    </rPh>
    <rPh sb="83" eb="84">
      <t>トウ</t>
    </rPh>
    <rPh sb="85" eb="86">
      <t>ソナ</t>
    </rPh>
    <rPh sb="88" eb="90">
      <t>ヒツヨウ</t>
    </rPh>
    <phoneticPr fontId="4"/>
  </si>
  <si>
    <t>　本町の特定環境保全公共下水道は、平成２１年度に供用開始し、使用料収入が少ない現状である。
経営改善のためには、接続率向上がが必要となってくるが、人口減少に伴い大きな課題となっている。
　令和５年度より法適用となり、公営企業会計方式を導入することとなっており、財政状況の把握・分析を行い健全で持続可能な経営をめざす。</t>
    <rPh sb="1" eb="3">
      <t>ホンチョウ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7" eb="19">
      <t>ヘイセイ</t>
    </rPh>
    <rPh sb="21" eb="23">
      <t>ネンド</t>
    </rPh>
    <rPh sb="24" eb="26">
      <t>キョウヨウ</t>
    </rPh>
    <rPh sb="26" eb="28">
      <t>カイシ</t>
    </rPh>
    <rPh sb="30" eb="33">
      <t>シヨウリョウ</t>
    </rPh>
    <rPh sb="33" eb="35">
      <t>シュウニュウ</t>
    </rPh>
    <rPh sb="36" eb="37">
      <t>スク</t>
    </rPh>
    <rPh sb="39" eb="41">
      <t>ゲンジョウ</t>
    </rPh>
    <rPh sb="46" eb="48">
      <t>ケイエイ</t>
    </rPh>
    <rPh sb="48" eb="50">
      <t>カイゼン</t>
    </rPh>
    <rPh sb="56" eb="58">
      <t>セツゾク</t>
    </rPh>
    <rPh sb="58" eb="59">
      <t>リツ</t>
    </rPh>
    <rPh sb="59" eb="61">
      <t>コウジョウ</t>
    </rPh>
    <rPh sb="63" eb="65">
      <t>ヒツヨウ</t>
    </rPh>
    <rPh sb="73" eb="75">
      <t>ジンコウ</t>
    </rPh>
    <rPh sb="75" eb="77">
      <t>ゲンショウ</t>
    </rPh>
    <rPh sb="78" eb="79">
      <t>トモナ</t>
    </rPh>
    <rPh sb="80" eb="81">
      <t>オオ</t>
    </rPh>
    <rPh sb="83" eb="85">
      <t>カダイ</t>
    </rPh>
    <rPh sb="94" eb="96">
      <t>レイワ</t>
    </rPh>
    <rPh sb="97" eb="99">
      <t>ネンド</t>
    </rPh>
    <rPh sb="101" eb="104">
      <t>ホウテキヨウ</t>
    </rPh>
    <rPh sb="108" eb="110">
      <t>コウエイ</t>
    </rPh>
    <rPh sb="110" eb="112">
      <t>キギョウ</t>
    </rPh>
    <rPh sb="112" eb="114">
      <t>カイケイ</t>
    </rPh>
    <rPh sb="114" eb="116">
      <t>ホウシキ</t>
    </rPh>
    <rPh sb="117" eb="119">
      <t>ドウニュウ</t>
    </rPh>
    <rPh sb="130" eb="132">
      <t>ザイセイ</t>
    </rPh>
    <rPh sb="132" eb="134">
      <t>ジョウキョウ</t>
    </rPh>
    <rPh sb="135" eb="137">
      <t>ハアク</t>
    </rPh>
    <rPh sb="138" eb="140">
      <t>ブンセキ</t>
    </rPh>
    <rPh sb="141" eb="142">
      <t>オコナ</t>
    </rPh>
    <rPh sb="143" eb="145">
      <t>ケンゼン</t>
    </rPh>
    <rPh sb="146" eb="148">
      <t>ジゾク</t>
    </rPh>
    <rPh sb="148" eb="150">
      <t>カノウ</t>
    </rPh>
    <rPh sb="151" eb="153">
      <t>ケイエイ</t>
    </rPh>
    <phoneticPr fontId="4"/>
  </si>
  <si>
    <t>　収益的収支比率は１００％未満であるため、収支が赤字であることがわかる。
　経営に関しては一般会計からの繰入金に依存している状況である。
経費回収率は平均を上回っているが７０％以下（Ｒ２・Ｒ３はコロナ感染症に伴う経済対策として使用料２ｹ月減免）となっており汚水処理に係る費用が
使用料以外の収入で賄われていることがわかる。
水洗化率においては類似団体と比べて大きく離されている。
　引き続き加入促進を図り、使用料増加に努める。</t>
    <rPh sb="1" eb="4">
      <t>シュウエキテキ</t>
    </rPh>
    <rPh sb="4" eb="6">
      <t>シュウシ</t>
    </rPh>
    <rPh sb="6" eb="8">
      <t>ヒリツ</t>
    </rPh>
    <rPh sb="13" eb="15">
      <t>ミマン</t>
    </rPh>
    <rPh sb="21" eb="23">
      <t>シュウシ</t>
    </rPh>
    <rPh sb="24" eb="26">
      <t>アカジ</t>
    </rPh>
    <rPh sb="38" eb="40">
      <t>ケイエイ</t>
    </rPh>
    <rPh sb="41" eb="42">
      <t>カン</t>
    </rPh>
    <rPh sb="45" eb="47">
      <t>イッパン</t>
    </rPh>
    <rPh sb="47" eb="49">
      <t>カイケイ</t>
    </rPh>
    <rPh sb="52" eb="55">
      <t>クリイレキン</t>
    </rPh>
    <rPh sb="56" eb="58">
      <t>イゾン</t>
    </rPh>
    <rPh sb="62" eb="64">
      <t>ジョウキョウ</t>
    </rPh>
    <rPh sb="69" eb="71">
      <t>ケイヒ</t>
    </rPh>
    <rPh sb="71" eb="74">
      <t>カイシュウリツ</t>
    </rPh>
    <rPh sb="75" eb="77">
      <t>ヘイキン</t>
    </rPh>
    <rPh sb="78" eb="80">
      <t>ウワマワ</t>
    </rPh>
    <rPh sb="88" eb="90">
      <t>イカ</t>
    </rPh>
    <rPh sb="100" eb="103">
      <t>カンセンショウ</t>
    </rPh>
    <rPh sb="104" eb="105">
      <t>トモナ</t>
    </rPh>
    <rPh sb="106" eb="108">
      <t>ケイザイ</t>
    </rPh>
    <rPh sb="108" eb="110">
      <t>タイサク</t>
    </rPh>
    <rPh sb="113" eb="116">
      <t>シヨウリョウ</t>
    </rPh>
    <rPh sb="118" eb="119">
      <t>ツキ</t>
    </rPh>
    <rPh sb="119" eb="121">
      <t>ゲンメン</t>
    </rPh>
    <rPh sb="128" eb="130">
      <t>オスイ</t>
    </rPh>
    <rPh sb="130" eb="132">
      <t>ショリ</t>
    </rPh>
    <rPh sb="133" eb="134">
      <t>カカ</t>
    </rPh>
    <rPh sb="135" eb="137">
      <t>ヒヨウ</t>
    </rPh>
    <rPh sb="139" eb="142">
      <t>シヨウリョウ</t>
    </rPh>
    <rPh sb="142" eb="144">
      <t>イガイ</t>
    </rPh>
    <rPh sb="145" eb="147">
      <t>シュウニュウ</t>
    </rPh>
    <rPh sb="148" eb="149">
      <t>マカナ</t>
    </rPh>
    <rPh sb="162" eb="165">
      <t>スイセンカ</t>
    </rPh>
    <rPh sb="165" eb="166">
      <t>リツ</t>
    </rPh>
    <rPh sb="171" eb="173">
      <t>ルイジ</t>
    </rPh>
    <rPh sb="173" eb="175">
      <t>ダンタイ</t>
    </rPh>
    <rPh sb="176" eb="177">
      <t>クラ</t>
    </rPh>
    <rPh sb="179" eb="180">
      <t>オオ</t>
    </rPh>
    <rPh sb="182" eb="183">
      <t>ハナ</t>
    </rPh>
    <rPh sb="191" eb="192">
      <t>ヒ</t>
    </rPh>
    <rPh sb="193" eb="194">
      <t>ツヅ</t>
    </rPh>
    <rPh sb="195" eb="197">
      <t>カニュウ</t>
    </rPh>
    <rPh sb="197" eb="199">
      <t>ソクシン</t>
    </rPh>
    <rPh sb="200" eb="201">
      <t>ハカ</t>
    </rPh>
    <rPh sb="203" eb="206">
      <t>シヨウリョウ</t>
    </rPh>
    <rPh sb="206" eb="208">
      <t>ゾウカ</t>
    </rPh>
    <rPh sb="209" eb="21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</si>
</sst>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1-4BEC-B84B-54ACCEF8E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993528"/>
        <c:axId val="37399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0.09</c:v>
                </c:pt>
                <c:pt idx="2">
                  <c:v>0.06</c:v>
                </c:pt>
                <c:pt idx="3">
                  <c:v>0.02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C1-4BEC-B84B-54ACCEF8E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93528"/>
        <c:axId val="373993920"/>
      </c:lineChart>
      <c:dateAx>
        <c:axId val="373993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3993920"/>
        <c:crosses val="autoZero"/>
        <c:auto val="1"/>
        <c:lblOffset val="100"/>
        <c:baseTimeUnit val="years"/>
      </c:dateAx>
      <c:valAx>
        <c:axId val="37399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3993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9-4807-919B-856C2C65B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03512"/>
        <c:axId val="375201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37.08</c:v>
                </c:pt>
                <c:pt idx="1">
                  <c:v>37.46</c:v>
                </c:pt>
                <c:pt idx="2">
                  <c:v>37.65</c:v>
                </c:pt>
                <c:pt idx="3">
                  <c:v>36.71</c:v>
                </c:pt>
                <c:pt idx="4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9-4807-919B-856C2C65B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03512"/>
        <c:axId val="375201944"/>
      </c:lineChart>
      <c:dateAx>
        <c:axId val="375203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201944"/>
        <c:crosses val="autoZero"/>
        <c:auto val="1"/>
        <c:lblOffset val="100"/>
        <c:baseTimeUnit val="years"/>
      </c:dateAx>
      <c:valAx>
        <c:axId val="375201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203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30.16</c:v>
                </c:pt>
                <c:pt idx="1">
                  <c:v>32.69</c:v>
                </c:pt>
                <c:pt idx="2">
                  <c:v>31.75</c:v>
                </c:pt>
                <c:pt idx="3">
                  <c:v>31.32</c:v>
                </c:pt>
                <c:pt idx="4">
                  <c:v>33.01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1-4C32-9F9E-E191D44D6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05472"/>
        <c:axId val="375206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67.22</c:v>
                </c:pt>
                <c:pt idx="1">
                  <c:v>67.459999999999994</c:v>
                </c:pt>
                <c:pt idx="2">
                  <c:v>67.37</c:v>
                </c:pt>
                <c:pt idx="3">
                  <c:v>70.05</c:v>
                </c:pt>
                <c:pt idx="4">
                  <c:v>67.09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1-4C32-9F9E-E191D44D6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05472"/>
        <c:axId val="375206648"/>
      </c:lineChart>
      <c:dateAx>
        <c:axId val="375205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206648"/>
        <c:crosses val="autoZero"/>
        <c:auto val="1"/>
        <c:lblOffset val="100"/>
        <c:baseTimeUnit val="years"/>
      </c:dateAx>
      <c:valAx>
        <c:axId val="375206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20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96.72</c:v>
                </c:pt>
                <c:pt idx="1">
                  <c:v>94.36</c:v>
                </c:pt>
                <c:pt idx="2">
                  <c:v>92.51</c:v>
                </c:pt>
                <c:pt idx="3">
                  <c:v>91.47</c:v>
                </c:pt>
                <c:pt idx="4">
                  <c:v>91.41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C-4009-ACCA-D7958733B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993136"/>
        <c:axId val="37399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C-4009-ACCA-D7958733B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93136"/>
        <c:axId val="373990392"/>
      </c:lineChart>
      <c:dateAx>
        <c:axId val="373993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3990392"/>
        <c:crosses val="autoZero"/>
        <c:auto val="1"/>
        <c:lblOffset val="100"/>
        <c:baseTimeUnit val="years"/>
      </c:dateAx>
      <c:valAx>
        <c:axId val="37399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399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F-4DC3-9715-8F0247106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3200"/>
        <c:axId val="375458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F-4DC3-9715-8F0247106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3200"/>
        <c:axId val="375458104"/>
      </c:lineChart>
      <c:dateAx>
        <c:axId val="375463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458104"/>
        <c:crosses val="autoZero"/>
        <c:auto val="1"/>
        <c:lblOffset val="100"/>
        <c:baseTimeUnit val="years"/>
      </c:dateAx>
      <c:valAx>
        <c:axId val="375458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46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E-46E7-A31C-9F6525190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0064"/>
        <c:axId val="37546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E-46E7-A31C-9F6525190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0064"/>
        <c:axId val="375460848"/>
      </c:lineChart>
      <c:dateAx>
        <c:axId val="375460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460848"/>
        <c:crosses val="autoZero"/>
        <c:auto val="1"/>
        <c:lblOffset val="100"/>
        <c:baseTimeUnit val="years"/>
      </c:dateAx>
      <c:valAx>
        <c:axId val="37546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46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8-4867-A5DE-7B1EF5ABD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3592"/>
        <c:axId val="3754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8-4867-A5DE-7B1EF5ABD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3592"/>
        <c:axId val="375458496"/>
      </c:lineChart>
      <c:dateAx>
        <c:axId val="375463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458496"/>
        <c:crosses val="autoZero"/>
        <c:auto val="1"/>
        <c:lblOffset val="100"/>
        <c:baseTimeUnit val="years"/>
      </c:dateAx>
      <c:valAx>
        <c:axId val="3754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463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8-4DEF-83B0-D02E3905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5160"/>
        <c:axId val="375458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8-4DEF-83B0-D02E3905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5160"/>
        <c:axId val="375458888"/>
      </c:lineChart>
      <c:dateAx>
        <c:axId val="375465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458888"/>
        <c:crosses val="autoZero"/>
        <c:auto val="1"/>
        <c:lblOffset val="100"/>
        <c:baseTimeUnit val="years"/>
      </c:dateAx>
      <c:valAx>
        <c:axId val="375458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465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283.64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6-4D52-B078-B455D2819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1240"/>
        <c:axId val="37546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1223.96</c:v>
                </c:pt>
                <c:pt idx="1">
                  <c:v>1269.1500000000001</c:v>
                </c:pt>
                <c:pt idx="2">
                  <c:v>1087.96</c:v>
                </c:pt>
                <c:pt idx="3">
                  <c:v>1209.45</c:v>
                </c:pt>
                <c:pt idx="4">
                  <c:v>1042.6400000000001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6-4D52-B078-B455D2819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1240"/>
        <c:axId val="375461632"/>
      </c:lineChart>
      <c:dateAx>
        <c:axId val="375461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461632"/>
        <c:crosses val="autoZero"/>
        <c:auto val="1"/>
        <c:lblOffset val="100"/>
        <c:baseTimeUnit val="years"/>
      </c:dateAx>
      <c:valAx>
        <c:axId val="37546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461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92.86</c:v>
                </c:pt>
                <c:pt idx="3">
                  <c:v>63.77</c:v>
                </c:pt>
                <c:pt idx="4">
                  <c:v>66.010000000000005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5-4CA6-ACAD-ADA0558AD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03904"/>
        <c:axId val="37520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61.54</c:v>
                </c:pt>
                <c:pt idx="1">
                  <c:v>63.97</c:v>
                </c:pt>
                <c:pt idx="2">
                  <c:v>59.67</c:v>
                </c:pt>
                <c:pt idx="3">
                  <c:v>55.93</c:v>
                </c:pt>
                <c:pt idx="4">
                  <c:v>55.76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5-4CA6-ACAD-ADA0558AD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03904"/>
        <c:axId val="375206256"/>
      </c:lineChart>
      <c:dateAx>
        <c:axId val="375203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206256"/>
        <c:crosses val="autoZero"/>
        <c:auto val="1"/>
        <c:lblOffset val="100"/>
        <c:baseTimeUnit val="years"/>
      </c:dateAx>
      <c:valAx>
        <c:axId val="37520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20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186.41</c:v>
                </c:pt>
                <c:pt idx="1">
                  <c:v>185.81</c:v>
                </c:pt>
                <c:pt idx="2">
                  <c:v>200.5</c:v>
                </c:pt>
                <c:pt idx="3">
                  <c:v>253.05</c:v>
                </c:pt>
                <c:pt idx="4">
                  <c:v>244.69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3-46EE-83FD-ABEE5DDCF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01552"/>
        <c:axId val="37520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267.86</c:v>
                </c:pt>
                <c:pt idx="1">
                  <c:v>256.82</c:v>
                </c:pt>
                <c:pt idx="2">
                  <c:v>270.60000000000002</c:v>
                </c:pt>
                <c:pt idx="3">
                  <c:v>289.60000000000002</c:v>
                </c:pt>
                <c:pt idx="4">
                  <c:v>296.14999999999998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3-46EE-83FD-ABEE5DDCF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01552"/>
        <c:axId val="375202336"/>
      </c:lineChart>
      <c:dateAx>
        <c:axId val="375201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202336"/>
        <c:crosses val="autoZero"/>
        <c:auto val="1"/>
        <c:lblOffset val="100"/>
        <c:baseTimeUnit val="years"/>
      </c:dateAx>
      <c:valAx>
        <c:axId val="37520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20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徳島県　板野町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D3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13165</v>
      </c>
      <c r="AM8" s="46"/>
      <c r="AN8" s="46"/>
      <c r="AO8" s="46"/>
      <c r="AP8" s="46"/>
      <c r="AQ8" s="46"/>
      <c r="AR8" s="46"/>
      <c r="AS8" s="46"/>
      <c r="AT8" s="45">
        <f>データ!T6</f>
        <v>36.22</v>
      </c>
      <c r="AU8" s="45"/>
      <c r="AV8" s="45"/>
      <c r="AW8" s="45"/>
      <c r="AX8" s="45"/>
      <c r="AY8" s="45"/>
      <c r="AZ8" s="45"/>
      <c r="BA8" s="45"/>
      <c r="BB8" s="45">
        <f>データ!U6</f>
        <v>363.47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37.1</v>
      </c>
      <c r="Q10" s="45"/>
      <c r="R10" s="45"/>
      <c r="S10" s="45"/>
      <c r="T10" s="45"/>
      <c r="U10" s="45"/>
      <c r="V10" s="45"/>
      <c r="W10" s="45">
        <f>データ!Q6</f>
        <v>99.42</v>
      </c>
      <c r="X10" s="45"/>
      <c r="Y10" s="45"/>
      <c r="Z10" s="45"/>
      <c r="AA10" s="45"/>
      <c r="AB10" s="45"/>
      <c r="AC10" s="45"/>
      <c r="AD10" s="46">
        <f>データ!R6</f>
        <v>3140</v>
      </c>
      <c r="AE10" s="46"/>
      <c r="AF10" s="46"/>
      <c r="AG10" s="46"/>
      <c r="AH10" s="46"/>
      <c r="AI10" s="46"/>
      <c r="AJ10" s="46"/>
      <c r="AK10" s="2"/>
      <c r="AL10" s="46">
        <f>データ!V6</f>
        <v>4856</v>
      </c>
      <c r="AM10" s="46"/>
      <c r="AN10" s="46"/>
      <c r="AO10" s="46"/>
      <c r="AP10" s="46"/>
      <c r="AQ10" s="46"/>
      <c r="AR10" s="46"/>
      <c r="AS10" s="46"/>
      <c r="AT10" s="45">
        <f>データ!W6</f>
        <v>1.27</v>
      </c>
      <c r="AU10" s="45"/>
      <c r="AV10" s="45"/>
      <c r="AW10" s="45"/>
      <c r="AX10" s="45"/>
      <c r="AY10" s="45"/>
      <c r="AZ10" s="45"/>
      <c r="BA10" s="45"/>
      <c r="BB10" s="45">
        <f>データ!X6</f>
        <v>3823.62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44</v>
      </c>
      <c r="N86" s="12" t="s">
        <v>44</v>
      </c>
      <c r="O86" s="12" t="str">
        <f>データ!EO6</f>
        <v>【0.15】</v>
      </c>
    </row>
  </sheetData>
  <sheetProtection algorithmName="SHA-512" hashValue="iO2JNkJf0akRnTjp3XbA+C5XTGcDJmcRnZOVjwhurpts0RYQqgYbqulk2JJ18gv8bZwILSD//qQ+eigGfYQBeg==" saltValue="sjIH711weXl0iT/hB2o4y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364045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徳島県　板野町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37.1</v>
      </c>
      <c r="Q6" s="20">
        <f t="shared" si="3"/>
        <v>99.42</v>
      </c>
      <c r="R6" s="20">
        <f t="shared" si="3"/>
        <v>3140</v>
      </c>
      <c r="S6" s="20">
        <f t="shared" si="3"/>
        <v>13165</v>
      </c>
      <c r="T6" s="20">
        <f t="shared" si="3"/>
        <v>36.22</v>
      </c>
      <c r="U6" s="20">
        <f t="shared" si="3"/>
        <v>363.47</v>
      </c>
      <c r="V6" s="20">
        <f t="shared" si="3"/>
        <v>4856</v>
      </c>
      <c r="W6" s="20">
        <f t="shared" si="3"/>
        <v>1.27</v>
      </c>
      <c r="X6" s="20">
        <f t="shared" si="3"/>
        <v>3823.62</v>
      </c>
      <c r="Y6" s="21">
        <f>IF(Y7="",NA(),Y7)</f>
        <v>96.72</v>
      </c>
      <c r="Z6" s="21">
        <f t="shared" ref="Z6:AH6" si="4">IF(Z7="",NA(),Z7)</f>
        <v>94.36</v>
      </c>
      <c r="AA6" s="21">
        <f t="shared" si="4"/>
        <v>92.51</v>
      </c>
      <c r="AB6" s="21">
        <f t="shared" si="4"/>
        <v>91.47</v>
      </c>
      <c r="AC6" s="21">
        <f t="shared" si="4"/>
        <v>91.41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283.64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1223.96</v>
      </c>
      <c r="BL6" s="21">
        <f t="shared" si="7"/>
        <v>1269.1500000000001</v>
      </c>
      <c r="BM6" s="21">
        <f t="shared" si="7"/>
        <v>1087.96</v>
      </c>
      <c r="BN6" s="21">
        <f t="shared" si="7"/>
        <v>1209.45</v>
      </c>
      <c r="BO6" s="21">
        <f t="shared" si="7"/>
        <v>1042.6400000000001</v>
      </c>
      <c r="BP6" s="20" t="str">
        <f>IF(BP7="","",IF(BP7="-","【-】","【"&amp;SUBSTITUTE(TEXT(BP7,"#,##0.00"),"-","△")&amp;"】"))</f>
        <v>【1,201.79】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92.86</v>
      </c>
      <c r="BT6" s="21">
        <f t="shared" si="8"/>
        <v>63.77</v>
      </c>
      <c r="BU6" s="21">
        <f t="shared" si="8"/>
        <v>66.010000000000005</v>
      </c>
      <c r="BV6" s="21">
        <f t="shared" si="8"/>
        <v>61.54</v>
      </c>
      <c r="BW6" s="21">
        <f t="shared" si="8"/>
        <v>63.97</v>
      </c>
      <c r="BX6" s="21">
        <f t="shared" si="8"/>
        <v>59.67</v>
      </c>
      <c r="BY6" s="21">
        <f t="shared" si="8"/>
        <v>55.93</v>
      </c>
      <c r="BZ6" s="21">
        <f t="shared" si="8"/>
        <v>55.76</v>
      </c>
      <c r="CA6" s="20" t="str">
        <f>IF(CA7="","",IF(CA7="-","【-】","【"&amp;SUBSTITUTE(TEXT(CA7,"#,##0.00"),"-","△")&amp;"】"))</f>
        <v>【75.31】</v>
      </c>
      <c r="CB6" s="21">
        <f>IF(CB7="",NA(),CB7)</f>
        <v>186.41</v>
      </c>
      <c r="CC6" s="21">
        <f t="shared" ref="CC6:CK6" si="9">IF(CC7="",NA(),CC7)</f>
        <v>185.81</v>
      </c>
      <c r="CD6" s="21">
        <f t="shared" si="9"/>
        <v>200.5</v>
      </c>
      <c r="CE6" s="21">
        <f t="shared" si="9"/>
        <v>253.05</v>
      </c>
      <c r="CF6" s="21">
        <f t="shared" si="9"/>
        <v>244.69</v>
      </c>
      <c r="CG6" s="21">
        <f t="shared" si="9"/>
        <v>267.86</v>
      </c>
      <c r="CH6" s="21">
        <f t="shared" si="9"/>
        <v>256.82</v>
      </c>
      <c r="CI6" s="21">
        <f t="shared" si="9"/>
        <v>270.60000000000002</v>
      </c>
      <c r="CJ6" s="21">
        <f t="shared" si="9"/>
        <v>289.60000000000002</v>
      </c>
      <c r="CK6" s="21">
        <f t="shared" si="9"/>
        <v>296.14999999999998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37.08</v>
      </c>
      <c r="CS6" s="21">
        <f t="shared" si="10"/>
        <v>37.46</v>
      </c>
      <c r="CT6" s="21">
        <f t="shared" si="10"/>
        <v>37.65</v>
      </c>
      <c r="CU6" s="21">
        <f t="shared" si="10"/>
        <v>36.71</v>
      </c>
      <c r="CV6" s="21">
        <f t="shared" si="10"/>
        <v>33.799999999999997</v>
      </c>
      <c r="CW6" s="20" t="str">
        <f>IF(CW7="","",IF(CW7="-","【-】","【"&amp;SUBSTITUTE(TEXT(CW7,"#,##0.00"),"-","△")&amp;"】"))</f>
        <v>【42.57】</v>
      </c>
      <c r="CX6" s="21">
        <f>IF(CX7="",NA(),CX7)</f>
        <v>30.16</v>
      </c>
      <c r="CY6" s="21">
        <f t="shared" ref="CY6:DG6" si="11">IF(CY7="",NA(),CY7)</f>
        <v>32.69</v>
      </c>
      <c r="CZ6" s="21">
        <f t="shared" si="11"/>
        <v>31.75</v>
      </c>
      <c r="DA6" s="21">
        <f t="shared" si="11"/>
        <v>31.32</v>
      </c>
      <c r="DB6" s="21">
        <f t="shared" si="11"/>
        <v>33.01</v>
      </c>
      <c r="DC6" s="21">
        <f t="shared" si="11"/>
        <v>67.22</v>
      </c>
      <c r="DD6" s="21">
        <f t="shared" si="11"/>
        <v>67.459999999999994</v>
      </c>
      <c r="DE6" s="21">
        <f t="shared" si="11"/>
        <v>67.37</v>
      </c>
      <c r="DF6" s="21">
        <f t="shared" si="11"/>
        <v>70.05</v>
      </c>
      <c r="DG6" s="21">
        <f t="shared" si="11"/>
        <v>67.09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0.09</v>
      </c>
      <c r="EL6" s="21">
        <f t="shared" si="14"/>
        <v>0.06</v>
      </c>
      <c r="EM6" s="21">
        <f t="shared" si="14"/>
        <v>0.02</v>
      </c>
      <c r="EN6" s="20">
        <f t="shared" si="14"/>
        <v>0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15">
      <c r="A7" s="14"/>
      <c r="B7" s="23">
        <v>2021</v>
      </c>
      <c r="C7" s="23">
        <v>364045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37.1</v>
      </c>
      <c r="Q7" s="24">
        <v>99.42</v>
      </c>
      <c r="R7" s="24">
        <v>3140</v>
      </c>
      <c r="S7" s="24">
        <v>13165</v>
      </c>
      <c r="T7" s="24">
        <v>36.22</v>
      </c>
      <c r="U7" s="24">
        <v>363.47</v>
      </c>
      <c r="V7" s="24">
        <v>4856</v>
      </c>
      <c r="W7" s="24">
        <v>1.27</v>
      </c>
      <c r="X7" s="24">
        <v>3823.62</v>
      </c>
      <c r="Y7" s="24">
        <v>96.72</v>
      </c>
      <c r="Z7" s="24">
        <v>94.36</v>
      </c>
      <c r="AA7" s="24">
        <v>92.51</v>
      </c>
      <c r="AB7" s="24">
        <v>91.47</v>
      </c>
      <c r="AC7" s="24">
        <v>91.41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283.64</v>
      </c>
      <c r="BG7" s="24">
        <v>0</v>
      </c>
      <c r="BH7" s="24">
        <v>0</v>
      </c>
      <c r="BI7" s="24">
        <v>0</v>
      </c>
      <c r="BJ7" s="24">
        <v>0</v>
      </c>
      <c r="BK7" s="24">
        <v>1223.96</v>
      </c>
      <c r="BL7" s="24">
        <v>1269.1500000000001</v>
      </c>
      <c r="BM7" s="24">
        <v>1087.96</v>
      </c>
      <c r="BN7" s="24">
        <v>1209.45</v>
      </c>
      <c r="BO7" s="24">
        <v>1042.6400000000001</v>
      </c>
      <c r="BP7" s="24">
        <v>1201.79</v>
      </c>
      <c r="BQ7" s="24">
        <v>100</v>
      </c>
      <c r="BR7" s="24">
        <v>100</v>
      </c>
      <c r="BS7" s="24">
        <v>92.86</v>
      </c>
      <c r="BT7" s="24">
        <v>63.77</v>
      </c>
      <c r="BU7" s="24">
        <v>66.010000000000005</v>
      </c>
      <c r="BV7" s="24">
        <v>61.54</v>
      </c>
      <c r="BW7" s="24">
        <v>63.97</v>
      </c>
      <c r="BX7" s="24">
        <v>59.67</v>
      </c>
      <c r="BY7" s="24">
        <v>55.93</v>
      </c>
      <c r="BZ7" s="24">
        <v>55.76</v>
      </c>
      <c r="CA7" s="24">
        <v>75.31</v>
      </c>
      <c r="CB7" s="24">
        <v>186.41</v>
      </c>
      <c r="CC7" s="24">
        <v>185.81</v>
      </c>
      <c r="CD7" s="24">
        <v>200.5</v>
      </c>
      <c r="CE7" s="24">
        <v>253.05</v>
      </c>
      <c r="CF7" s="24">
        <v>244.69</v>
      </c>
      <c r="CG7" s="24">
        <v>267.86</v>
      </c>
      <c r="CH7" s="24">
        <v>256.82</v>
      </c>
      <c r="CI7" s="24">
        <v>270.60000000000002</v>
      </c>
      <c r="CJ7" s="24">
        <v>289.60000000000002</v>
      </c>
      <c r="CK7" s="24">
        <v>296.14999999999998</v>
      </c>
      <c r="CL7" s="24">
        <v>216.39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37.08</v>
      </c>
      <c r="CS7" s="24">
        <v>37.46</v>
      </c>
      <c r="CT7" s="24">
        <v>37.65</v>
      </c>
      <c r="CU7" s="24">
        <v>36.71</v>
      </c>
      <c r="CV7" s="24">
        <v>33.799999999999997</v>
      </c>
      <c r="CW7" s="24">
        <v>42.57</v>
      </c>
      <c r="CX7" s="24">
        <v>30.16</v>
      </c>
      <c r="CY7" s="24">
        <v>32.69</v>
      </c>
      <c r="CZ7" s="24">
        <v>31.75</v>
      </c>
      <c r="DA7" s="24">
        <v>31.32</v>
      </c>
      <c r="DB7" s="24">
        <v>33.01</v>
      </c>
      <c r="DC7" s="24">
        <v>67.22</v>
      </c>
      <c r="DD7" s="24">
        <v>67.459999999999994</v>
      </c>
      <c r="DE7" s="24">
        <v>67.37</v>
      </c>
      <c r="DF7" s="24">
        <v>70.05</v>
      </c>
      <c r="DG7" s="24">
        <v>67.09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0.09</v>
      </c>
      <c r="EL7" s="24">
        <v>0.06</v>
      </c>
      <c r="EM7" s="24">
        <v>0.02</v>
      </c>
      <c r="EN7" s="24">
        <v>0</v>
      </c>
      <c r="EO7" s="24">
        <v>0.15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2023-01-13T01:58:04Z</cp:lastPrinted>
  <dcterms:created xsi:type="dcterms:W3CDTF">2022-12-01T01:52:37Z</dcterms:created>
  <dcterms:modified xsi:type="dcterms:W3CDTF">2023-01-24T00:50:10Z</dcterms:modified>
  <cp:category/>
</cp:coreProperties>
</file>