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zasa-takashi\Desktop\【2.3〆】公営企業に係る経営比較分析表（令和３年度決算）の分析等について\"/>
    </mc:Choice>
  </mc:AlternateContent>
  <workbookProtection workbookAlgorithmName="SHA-512" workbookHashValue="LKfpXgJP/6Quh6XayW/Hox/cWiuMMHGqkNloJDww2y+nSAQ8dOUXZaLH+7nbaDiPIAkEaSDLORj7/2e4EtU/Iw==" workbookSaltValue="BYCKVIAic36+GFXOQK9fAg==" workbookSpinCount="100000" lockStructure="1"/>
  <bookViews>
    <workbookView xWindow="0" yWindow="0" windowWidth="28800" windowHeight="120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<sst xmlns="http://schemas.openxmlformats.org/spreadsheetml/2006/main" count="236" uniqueCount="122">
  <si>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</si>
  <si>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</si>
  <si>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</si>
  <si>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</si>
  <si>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</si>
  <si>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</si>
  <si>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</si>
  <si>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</si>
  <si>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</si>
  <si>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</si>
  <si>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</si>
  <si>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</si>
  <si>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</si>
  <si>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</si>
  <si>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</si>
  <si>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</si>
  <si>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</si>
  <si>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</si>
  <si>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</si>
  <si>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</si>
  <si>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</si>
  <si>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</si>
  <si>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</si>
  <si>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</si>
  <si>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</si>
  <si>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</si>
  <si>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</si>
  <si>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</si>
  <si>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</si>
  <si>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</si>
  <si>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</si>
  <si>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</si>
  <si>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</si>
  <si>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</si>
  <si>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</si>
  <si>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</si>
  <si>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</si>
  <si>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</si>
  <si>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</si>
  <si>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</si>
  <si>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</si>
  <si>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</si>
  <si>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</si>
  <si>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</si>
  <si>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</si>
  <si>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</si>
  <si>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</si>
  <si>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</si>
  <si>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</si>
  <si>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</si>
  <si>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</si>
  <si>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</si>
  <si>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</si>
  <si>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</si>
  <si>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</si>
  <si>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</si>
  <si>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</si>
  <si>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</si>
  <si>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</si>
  <si>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</si>
  <si>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</si>
  <si>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</si>
  <si>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</si>
  <si>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</si>
  <si>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</si>
  <si>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</si>
  <si>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</si>
  <si>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</si>
  <si>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</si>
  <si>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</si>
  <si>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</si>
  <si>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</si>
  <si>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</si>
  <si>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</si>
  <si>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</si>
  <si>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</si>
  <si>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</si>
  <si>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</si>
  <si>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</si>
  <si>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</si>
  <si>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</si>
  <si>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</si>
  <si>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</si>
  <si>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</si>
  <si>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</si>
  <si>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</si>
  <si>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</si>
  <si>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</si>
  <si>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</si>
  <si>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</si>
  <si>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</si>
  <si>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</si>
  <si>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</si>
  <si>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</si>
  <si>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</si>
  <si>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</si>
  <si>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</si>
  <si>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</si>
  <si>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</si>
  <si>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</si>
  <si>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</si>
  <si>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</si>
  <si>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</si>
  <si>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</si>
  <si>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</si>
  <si>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</si>
  <si>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</si>
  <si>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</si>
  <si>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</si>
  <si>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</si>
  <si>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</si>
  <si>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</si>
  <si>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</si>
  <si>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</si>
  <si>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</si>
  <si>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</si>
  <si>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</si>
  <si>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</si>
  <si>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</si>
  <si>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町内で３処理区を有しており、平成１３年から一部供用を開始している。工事完了まではあと数年を要する見込みである。経営については、一般会計からの繰入金に依存している状況であり、引き続き加入促進を図るとともに、経費の削減にも務めていく。なお、経営基盤強化のため令和６年度より公営企業法を適用する見込みである。また、下水道の広域化推進の中で、農業集落排水のうち、１処理区との統廃合により効率化と経費削減が見込まれるため、現在計画調整中である。</t>
    <phoneticPr fontId="4"/>
  </si>
  <si>
    <t>　供用開始から２０年を経過しており、下水道管の更新には至っていないが、マンホールポンプや制御盤、浄化センターの機器等の修繕が発生している。今後、財政面も考慮した修繕計画の策定が必要である。</t>
    <phoneticPr fontId="4"/>
  </si>
  <si>
    <t>加入促進及び経費の削減を図ることにより、一般会計からの繰入額を抑制し、経営改善に努める。また経営基盤の強化を図るため、現在、公営企業法の適用や農業集落排水施設との施設統合を計画調整中である。</t>
    <rPh sb="54" eb="5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</si>
</sst>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8F-439D-BE76-CD08110CD4B6}"/>
            </c:ext>
          </c:extLst>
        </c:ser>
        <c:dLbls>
          <c:showLegendKey val="0"/>
          <c:showVal val="0"/>
          <c:showCatName val="0"/>
          <c:showSerName val="0"/>
          <c:showPercent val="0"/>
          <c:showBubbleSize val="0"/>
        </c:dLbls>
        <c:gapWidth val="150"/>
        <c:axId val="433011544"/>
        <c:axId val="4330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248F-439D-BE76-CD08110CD4B6}"/>
            </c:ext>
          </c:extLst>
        </c:ser>
        <c:dLbls>
          <c:showLegendKey val="0"/>
          <c:showVal val="0"/>
          <c:showCatName val="0"/>
          <c:showSerName val="0"/>
          <c:showPercent val="0"/>
          <c:showBubbleSize val="0"/>
        </c:dLbls>
        <c:marker val="1"/>
        <c:smooth val="0"/>
        <c:axId val="433011544"/>
        <c:axId val="433007232"/>
      </c:lineChart>
      <c:dateAx>
        <c:axId val="433011544"/>
        <c:scaling>
          <c:orientation val="minMax"/>
        </c:scaling>
        <c:delete val="1"/>
        <c:axPos val="b"/>
        <c:numFmt formatCode="&quot;H&quot;yy" sourceLinked="1"/>
        <c:majorTickMark val="none"/>
        <c:minorTickMark val="none"/>
        <c:tickLblPos val="none"/>
        <c:crossAx val="433007232"/>
        <c:crosses val="autoZero"/>
        <c:auto val="1"/>
        <c:lblOffset val="100"/>
        <c:baseTimeUnit val="years"/>
      </c:dateAx>
      <c:valAx>
        <c:axId val="433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25.01</c:v>
                </c:pt>
                <c:pt idx="1">
                  <c:v>29.56</c:v>
                </c:pt>
                <c:pt idx="2">
                  <c:v>23.93</c:v>
                </c:pt>
                <c:pt idx="3">
                  <c:v>23.26</c:v>
                </c:pt>
                <c:pt idx="4">
                  <c:v>23.3</c:v>
                </c:pt>
              </c:numCache>
            </c:numRef>
          </c:val>
          <c:extLst xmlns:c16r2="http://schemas.microsoft.com/office/drawing/2015/06/chart">
            <c:ext xmlns:c16="http://schemas.microsoft.com/office/drawing/2014/chart" uri="{C3380CC4-5D6E-409C-BE32-E72D297353CC}">
              <c16:uniqueId val="{00000000-3648-4ACF-A049-FB6EA34D1C19}"/>
            </c:ext>
          </c:extLst>
        </c:ser>
        <c:dLbls>
          <c:showLegendKey val="0"/>
          <c:showVal val="0"/>
          <c:showCatName val="0"/>
          <c:showSerName val="0"/>
          <c:showPercent val="0"/>
          <c:showBubbleSize val="0"/>
        </c:dLbls>
        <c:gapWidth val="150"/>
        <c:axId val="501987064"/>
        <c:axId val="50198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3648-4ACF-A049-FB6EA34D1C19}"/>
            </c:ext>
          </c:extLst>
        </c:ser>
        <c:dLbls>
          <c:showLegendKey val="0"/>
          <c:showVal val="0"/>
          <c:showCatName val="0"/>
          <c:showSerName val="0"/>
          <c:showPercent val="0"/>
          <c:showBubbleSize val="0"/>
        </c:dLbls>
        <c:marker val="1"/>
        <c:smooth val="0"/>
        <c:axId val="501987064"/>
        <c:axId val="501983536"/>
      </c:lineChart>
      <c:dateAx>
        <c:axId val="501987064"/>
        <c:scaling>
          <c:orientation val="minMax"/>
        </c:scaling>
        <c:delete val="1"/>
        <c:axPos val="b"/>
        <c:numFmt formatCode="&quot;H&quot;yy" sourceLinked="1"/>
        <c:majorTickMark val="none"/>
        <c:minorTickMark val="none"/>
        <c:tickLblPos val="none"/>
        <c:crossAx val="501983536"/>
        <c:crosses val="autoZero"/>
        <c:auto val="1"/>
        <c:lblOffset val="100"/>
        <c:baseTimeUnit val="years"/>
      </c:dateAx>
      <c:valAx>
        <c:axId val="50198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8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47.95</c:v>
                </c:pt>
                <c:pt idx="1">
                  <c:v>49.51</c:v>
                </c:pt>
                <c:pt idx="2">
                  <c:v>48.82</c:v>
                </c:pt>
                <c:pt idx="3">
                  <c:v>49.62</c:v>
                </c:pt>
                <c:pt idx="4">
                  <c:v>50.37</c:v>
                </c:pt>
              </c:numCache>
            </c:numRef>
          </c:val>
          <c:extLst xmlns:c16r2="http://schemas.microsoft.com/office/drawing/2015/06/chart">
            <c:ext xmlns:c16="http://schemas.microsoft.com/office/drawing/2014/chart" uri="{C3380CC4-5D6E-409C-BE32-E72D297353CC}">
              <c16:uniqueId val="{00000000-91A6-4AD7-844D-2D82E3069947}"/>
            </c:ext>
          </c:extLst>
        </c:ser>
        <c:dLbls>
          <c:showLegendKey val="0"/>
          <c:showVal val="0"/>
          <c:showCatName val="0"/>
          <c:showSerName val="0"/>
          <c:showPercent val="0"/>
          <c:showBubbleSize val="0"/>
        </c:dLbls>
        <c:gapWidth val="150"/>
        <c:axId val="501986280"/>
        <c:axId val="5019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91A6-4AD7-844D-2D82E3069947}"/>
            </c:ext>
          </c:extLst>
        </c:ser>
        <c:dLbls>
          <c:showLegendKey val="0"/>
          <c:showVal val="0"/>
          <c:showCatName val="0"/>
          <c:showSerName val="0"/>
          <c:showPercent val="0"/>
          <c:showBubbleSize val="0"/>
        </c:dLbls>
        <c:marker val="1"/>
        <c:smooth val="0"/>
        <c:axId val="501986280"/>
        <c:axId val="501990592"/>
      </c:lineChart>
      <c:dateAx>
        <c:axId val="501986280"/>
        <c:scaling>
          <c:orientation val="minMax"/>
        </c:scaling>
        <c:delete val="1"/>
        <c:axPos val="b"/>
        <c:numFmt formatCode="&quot;H&quot;yy" sourceLinked="1"/>
        <c:majorTickMark val="none"/>
        <c:minorTickMark val="none"/>
        <c:tickLblPos val="none"/>
        <c:crossAx val="501990592"/>
        <c:crosses val="autoZero"/>
        <c:auto val="1"/>
        <c:lblOffset val="100"/>
        <c:baseTimeUnit val="years"/>
      </c:dateAx>
      <c:valAx>
        <c:axId val="5019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101.08</c:v>
                </c:pt>
                <c:pt idx="1">
                  <c:v>100.33</c:v>
                </c:pt>
                <c:pt idx="2">
                  <c:v>99.41</c:v>
                </c:pt>
                <c:pt idx="3">
                  <c:v>103.37</c:v>
                </c:pt>
                <c:pt idx="4">
                  <c:v>100.76</c:v>
                </c:pt>
              </c:numCache>
            </c:numRef>
          </c:val>
          <c:extLst xmlns:c16r2="http://schemas.microsoft.com/office/drawing/2015/06/chart">
            <c:ext xmlns:c16="http://schemas.microsoft.com/office/drawing/2014/chart" uri="{C3380CC4-5D6E-409C-BE32-E72D297353CC}">
              <c16:uniqueId val="{00000000-ECAD-4149-8C4A-D087CA8B21DA}"/>
            </c:ext>
          </c:extLst>
        </c:ser>
        <c:dLbls>
          <c:showLegendKey val="0"/>
          <c:showVal val="0"/>
          <c:showCatName val="0"/>
          <c:showSerName val="0"/>
          <c:showPercent val="0"/>
          <c:showBubbleSize val="0"/>
        </c:dLbls>
        <c:gapWidth val="150"/>
        <c:axId val="433002528"/>
        <c:axId val="43300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AD-4149-8C4A-D087CA8B21DA}"/>
            </c:ext>
          </c:extLst>
        </c:ser>
        <c:dLbls>
          <c:showLegendKey val="0"/>
          <c:showVal val="0"/>
          <c:showCatName val="0"/>
          <c:showSerName val="0"/>
          <c:showPercent val="0"/>
          <c:showBubbleSize val="0"/>
        </c:dLbls>
        <c:marker val="1"/>
        <c:smooth val="0"/>
        <c:axId val="433002528"/>
        <c:axId val="433008016"/>
      </c:lineChart>
      <c:dateAx>
        <c:axId val="433002528"/>
        <c:scaling>
          <c:orientation val="minMax"/>
        </c:scaling>
        <c:delete val="1"/>
        <c:axPos val="b"/>
        <c:numFmt formatCode="&quot;H&quot;yy" sourceLinked="1"/>
        <c:majorTickMark val="none"/>
        <c:minorTickMark val="none"/>
        <c:tickLblPos val="none"/>
        <c:crossAx val="433008016"/>
        <c:crosses val="autoZero"/>
        <c:auto val="1"/>
        <c:lblOffset val="100"/>
        <c:baseTimeUnit val="years"/>
      </c:dateAx>
      <c:valAx>
        <c:axId val="43300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71-4DCD-920C-BE7220D4ABD0}"/>
            </c:ext>
          </c:extLst>
        </c:ser>
        <c:dLbls>
          <c:showLegendKey val="0"/>
          <c:showVal val="0"/>
          <c:showCatName val="0"/>
          <c:showSerName val="0"/>
          <c:showPercent val="0"/>
          <c:showBubbleSize val="0"/>
        </c:dLbls>
        <c:gapWidth val="150"/>
        <c:axId val="433009976"/>
        <c:axId val="433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71-4DCD-920C-BE7220D4ABD0}"/>
            </c:ext>
          </c:extLst>
        </c:ser>
        <c:dLbls>
          <c:showLegendKey val="0"/>
          <c:showVal val="0"/>
          <c:showCatName val="0"/>
          <c:showSerName val="0"/>
          <c:showPercent val="0"/>
          <c:showBubbleSize val="0"/>
        </c:dLbls>
        <c:marker val="1"/>
        <c:smooth val="0"/>
        <c:axId val="433009976"/>
        <c:axId val="433010368"/>
      </c:lineChart>
      <c:dateAx>
        <c:axId val="433009976"/>
        <c:scaling>
          <c:orientation val="minMax"/>
        </c:scaling>
        <c:delete val="1"/>
        <c:axPos val="b"/>
        <c:numFmt formatCode="&quot;H&quot;yy" sourceLinked="1"/>
        <c:majorTickMark val="none"/>
        <c:minorTickMark val="none"/>
        <c:tickLblPos val="none"/>
        <c:crossAx val="433010368"/>
        <c:crosses val="autoZero"/>
        <c:auto val="1"/>
        <c:lblOffset val="100"/>
        <c:baseTimeUnit val="years"/>
      </c:dateAx>
      <c:valAx>
        <c:axId val="433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DE-4568-8066-CDBB30C34D5D}"/>
            </c:ext>
          </c:extLst>
        </c:ser>
        <c:dLbls>
          <c:showLegendKey val="0"/>
          <c:showVal val="0"/>
          <c:showCatName val="0"/>
          <c:showSerName val="0"/>
          <c:showPercent val="0"/>
          <c:showBubbleSize val="0"/>
        </c:dLbls>
        <c:gapWidth val="150"/>
        <c:axId val="433005272"/>
        <c:axId val="43300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DE-4568-8066-CDBB30C34D5D}"/>
            </c:ext>
          </c:extLst>
        </c:ser>
        <c:dLbls>
          <c:showLegendKey val="0"/>
          <c:showVal val="0"/>
          <c:showCatName val="0"/>
          <c:showSerName val="0"/>
          <c:showPercent val="0"/>
          <c:showBubbleSize val="0"/>
        </c:dLbls>
        <c:marker val="1"/>
        <c:smooth val="0"/>
        <c:axId val="433005272"/>
        <c:axId val="433002920"/>
      </c:lineChart>
      <c:dateAx>
        <c:axId val="433005272"/>
        <c:scaling>
          <c:orientation val="minMax"/>
        </c:scaling>
        <c:delete val="1"/>
        <c:axPos val="b"/>
        <c:numFmt formatCode="&quot;H&quot;yy" sourceLinked="1"/>
        <c:majorTickMark val="none"/>
        <c:minorTickMark val="none"/>
        <c:tickLblPos val="none"/>
        <c:crossAx val="433002920"/>
        <c:crosses val="autoZero"/>
        <c:auto val="1"/>
        <c:lblOffset val="100"/>
        <c:baseTimeUnit val="years"/>
      </c:dateAx>
      <c:valAx>
        <c:axId val="4330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71-4333-95D3-0B868408114B}"/>
            </c:ext>
          </c:extLst>
        </c:ser>
        <c:dLbls>
          <c:showLegendKey val="0"/>
          <c:showVal val="0"/>
          <c:showCatName val="0"/>
          <c:showSerName val="0"/>
          <c:showPercent val="0"/>
          <c:showBubbleSize val="0"/>
        </c:dLbls>
        <c:gapWidth val="150"/>
        <c:axId val="433012720"/>
        <c:axId val="43300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71-4333-95D3-0B868408114B}"/>
            </c:ext>
          </c:extLst>
        </c:ser>
        <c:dLbls>
          <c:showLegendKey val="0"/>
          <c:showVal val="0"/>
          <c:showCatName val="0"/>
          <c:showSerName val="0"/>
          <c:showPercent val="0"/>
          <c:showBubbleSize val="0"/>
        </c:dLbls>
        <c:marker val="1"/>
        <c:smooth val="0"/>
        <c:axId val="433012720"/>
        <c:axId val="433004880"/>
      </c:lineChart>
      <c:dateAx>
        <c:axId val="433012720"/>
        <c:scaling>
          <c:orientation val="minMax"/>
        </c:scaling>
        <c:delete val="1"/>
        <c:axPos val="b"/>
        <c:numFmt formatCode="&quot;H&quot;yy" sourceLinked="1"/>
        <c:majorTickMark val="none"/>
        <c:minorTickMark val="none"/>
        <c:tickLblPos val="none"/>
        <c:crossAx val="433004880"/>
        <c:crosses val="autoZero"/>
        <c:auto val="1"/>
        <c:lblOffset val="100"/>
        <c:baseTimeUnit val="years"/>
      </c:dateAx>
      <c:valAx>
        <c:axId val="4330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10-4EE7-997F-11E432601160}"/>
            </c:ext>
          </c:extLst>
        </c:ser>
        <c:dLbls>
          <c:showLegendKey val="0"/>
          <c:showVal val="0"/>
          <c:showCatName val="0"/>
          <c:showSerName val="0"/>
          <c:showPercent val="0"/>
          <c:showBubbleSize val="0"/>
        </c:dLbls>
        <c:gapWidth val="150"/>
        <c:axId val="433009584"/>
        <c:axId val="43301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0-4EE7-997F-11E432601160}"/>
            </c:ext>
          </c:extLst>
        </c:ser>
        <c:dLbls>
          <c:showLegendKey val="0"/>
          <c:showVal val="0"/>
          <c:showCatName val="0"/>
          <c:showSerName val="0"/>
          <c:showPercent val="0"/>
          <c:showBubbleSize val="0"/>
        </c:dLbls>
        <c:marker val="1"/>
        <c:smooth val="0"/>
        <c:axId val="433009584"/>
        <c:axId val="433014288"/>
      </c:lineChart>
      <c:dateAx>
        <c:axId val="433009584"/>
        <c:scaling>
          <c:orientation val="minMax"/>
        </c:scaling>
        <c:delete val="1"/>
        <c:axPos val="b"/>
        <c:numFmt formatCode="&quot;H&quot;yy" sourceLinked="1"/>
        <c:majorTickMark val="none"/>
        <c:minorTickMark val="none"/>
        <c:tickLblPos val="none"/>
        <c:crossAx val="433014288"/>
        <c:crosses val="autoZero"/>
        <c:auto val="1"/>
        <c:lblOffset val="100"/>
        <c:baseTimeUnit val="years"/>
      </c:dateAx>
      <c:valAx>
        <c:axId val="4330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4762.7700000000004</c:v>
                </c:pt>
                <c:pt idx="1">
                  <c:v>4608.1400000000003</c:v>
                </c:pt>
                <c:pt idx="2">
                  <c:v>4668.72</c:v>
                </c:pt>
                <c:pt idx="3">
                  <c:v>4574.17</c:v>
                </c:pt>
                <c:pt idx="4">
                  <c:v>4482.5600000000004</c:v>
                </c:pt>
              </c:numCache>
            </c:numRef>
          </c:val>
          <c:extLst xmlns:c16r2="http://schemas.microsoft.com/office/drawing/2015/06/chart">
            <c:ext xmlns:c16="http://schemas.microsoft.com/office/drawing/2014/chart" uri="{C3380CC4-5D6E-409C-BE32-E72D297353CC}">
              <c16:uniqueId val="{00000000-B91C-42A9-9B11-99EA2D1108CB}"/>
            </c:ext>
          </c:extLst>
        </c:ser>
        <c:dLbls>
          <c:showLegendKey val="0"/>
          <c:showVal val="0"/>
          <c:showCatName val="0"/>
          <c:showSerName val="0"/>
          <c:showPercent val="0"/>
          <c:showBubbleSize val="0"/>
        </c:dLbls>
        <c:gapWidth val="150"/>
        <c:axId val="433015464"/>
        <c:axId val="4330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B91C-42A9-9B11-99EA2D1108CB}"/>
            </c:ext>
          </c:extLst>
        </c:ser>
        <c:dLbls>
          <c:showLegendKey val="0"/>
          <c:showVal val="0"/>
          <c:showCatName val="0"/>
          <c:showSerName val="0"/>
          <c:showPercent val="0"/>
          <c:showBubbleSize val="0"/>
        </c:dLbls>
        <c:marker val="1"/>
        <c:smooth val="0"/>
        <c:axId val="433015464"/>
        <c:axId val="433013504"/>
      </c:lineChart>
      <c:dateAx>
        <c:axId val="433015464"/>
        <c:scaling>
          <c:orientation val="minMax"/>
        </c:scaling>
        <c:delete val="1"/>
        <c:axPos val="b"/>
        <c:numFmt formatCode="&quot;H&quot;yy" sourceLinked="1"/>
        <c:majorTickMark val="none"/>
        <c:minorTickMark val="none"/>
        <c:tickLblPos val="none"/>
        <c:crossAx val="433013504"/>
        <c:crosses val="autoZero"/>
        <c:auto val="1"/>
        <c:lblOffset val="100"/>
        <c:baseTimeUnit val="years"/>
      </c:dateAx>
      <c:valAx>
        <c:axId val="4330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46.13</c:v>
                </c:pt>
                <c:pt idx="1">
                  <c:v>45.61</c:v>
                </c:pt>
                <c:pt idx="2">
                  <c:v>41.86</c:v>
                </c:pt>
                <c:pt idx="3">
                  <c:v>43.36</c:v>
                </c:pt>
                <c:pt idx="4">
                  <c:v>38.119999999999997</c:v>
                </c:pt>
              </c:numCache>
            </c:numRef>
          </c:val>
          <c:extLst xmlns:c16r2="http://schemas.microsoft.com/office/drawing/2015/06/chart">
            <c:ext xmlns:c16="http://schemas.microsoft.com/office/drawing/2014/chart" uri="{C3380CC4-5D6E-409C-BE32-E72D297353CC}">
              <c16:uniqueId val="{00000000-9A8F-4D90-B659-0ACAA95C88CA}"/>
            </c:ext>
          </c:extLst>
        </c:ser>
        <c:dLbls>
          <c:showLegendKey val="0"/>
          <c:showVal val="0"/>
          <c:showCatName val="0"/>
          <c:showSerName val="0"/>
          <c:showPercent val="0"/>
          <c:showBubbleSize val="0"/>
        </c:dLbls>
        <c:gapWidth val="150"/>
        <c:axId val="433016248"/>
        <c:axId val="43301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9A8F-4D90-B659-0ACAA95C88CA}"/>
            </c:ext>
          </c:extLst>
        </c:ser>
        <c:dLbls>
          <c:showLegendKey val="0"/>
          <c:showVal val="0"/>
          <c:showCatName val="0"/>
          <c:showSerName val="0"/>
          <c:showPercent val="0"/>
          <c:showBubbleSize val="0"/>
        </c:dLbls>
        <c:marker val="1"/>
        <c:smooth val="0"/>
        <c:axId val="433016248"/>
        <c:axId val="433013112"/>
      </c:lineChart>
      <c:dateAx>
        <c:axId val="433016248"/>
        <c:scaling>
          <c:orientation val="minMax"/>
        </c:scaling>
        <c:delete val="1"/>
        <c:axPos val="b"/>
        <c:numFmt formatCode="&quot;H&quot;yy" sourceLinked="1"/>
        <c:majorTickMark val="none"/>
        <c:minorTickMark val="none"/>
        <c:tickLblPos val="none"/>
        <c:crossAx val="433013112"/>
        <c:crosses val="autoZero"/>
        <c:auto val="1"/>
        <c:lblOffset val="100"/>
        <c:baseTimeUnit val="years"/>
      </c:dateAx>
      <c:valAx>
        <c:axId val="43301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309.42</c:v>
                </c:pt>
                <c:pt idx="1">
                  <c:v>309.69</c:v>
                </c:pt>
                <c:pt idx="2">
                  <c:v>328.51</c:v>
                </c:pt>
                <c:pt idx="3">
                  <c:v>313.94</c:v>
                </c:pt>
                <c:pt idx="4">
                  <c:v>348.82</c:v>
                </c:pt>
              </c:numCache>
            </c:numRef>
          </c:val>
          <c:extLst xmlns:c16r2="http://schemas.microsoft.com/office/drawing/2015/06/chart">
            <c:ext xmlns:c16="http://schemas.microsoft.com/office/drawing/2014/chart" uri="{C3380CC4-5D6E-409C-BE32-E72D297353CC}">
              <c16:uniqueId val="{00000000-F4C6-4DD1-926D-D76A231CB95F}"/>
            </c:ext>
          </c:extLst>
        </c:ser>
        <c:dLbls>
          <c:showLegendKey val="0"/>
          <c:showVal val="0"/>
          <c:showCatName val="0"/>
          <c:showSerName val="0"/>
          <c:showPercent val="0"/>
          <c:showBubbleSize val="0"/>
        </c:dLbls>
        <c:gapWidth val="150"/>
        <c:axId val="501988240"/>
        <c:axId val="5019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F4C6-4DD1-926D-D76A231CB95F}"/>
            </c:ext>
          </c:extLst>
        </c:ser>
        <c:dLbls>
          <c:showLegendKey val="0"/>
          <c:showVal val="0"/>
          <c:showCatName val="0"/>
          <c:showSerName val="0"/>
          <c:showPercent val="0"/>
          <c:showBubbleSize val="0"/>
        </c:dLbls>
        <c:marker val="1"/>
        <c:smooth val="0"/>
        <c:axId val="501988240"/>
        <c:axId val="501985104"/>
      </c:lineChart>
      <c:dateAx>
        <c:axId val="501988240"/>
        <c:scaling>
          <c:orientation val="minMax"/>
        </c:scaling>
        <c:delete val="1"/>
        <c:axPos val="b"/>
        <c:numFmt formatCode="&quot;H&quot;yy" sourceLinked="1"/>
        <c:majorTickMark val="none"/>
        <c:minorTickMark val="none"/>
        <c:tickLblPos val="none"/>
        <c:crossAx val="501985104"/>
        <c:crosses val="autoZero"/>
        <c:auto val="1"/>
        <c:lblOffset val="100"/>
        <c:baseTimeUnit val="years"/>
      </c:dateAx>
      <c:valAx>
        <c:axId val="50198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80" zoomScaleNormal="8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海陽町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8768</v>
      </c>
      <c r="AM8" s="46"/>
      <c r="AN8" s="46"/>
      <c r="AO8" s="46"/>
      <c r="AP8" s="46"/>
      <c r="AQ8" s="46"/>
      <c r="AR8" s="46"/>
      <c r="AS8" s="46"/>
      <c r="AT8" s="45">
        <f>データ!T6</f>
        <v>327.67</v>
      </c>
      <c r="AU8" s="45"/>
      <c r="AV8" s="45"/>
      <c r="AW8" s="45"/>
      <c r="AX8" s="45"/>
      <c r="AY8" s="45"/>
      <c r="AZ8" s="45"/>
      <c r="BA8" s="45"/>
      <c r="BB8" s="45">
        <f>データ!U6</f>
        <v>26.76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31.01</v>
      </c>
      <c r="Q10" s="45"/>
      <c r="R10" s="45"/>
      <c r="S10" s="45"/>
      <c r="T10" s="45"/>
      <c r="U10" s="45"/>
      <c r="V10" s="45"/>
      <c r="W10" s="45">
        <f>データ!Q6</f>
        <v>100</v>
      </c>
      <c r="X10" s="45"/>
      <c r="Y10" s="45"/>
      <c r="Z10" s="45"/>
      <c r="AA10" s="45"/>
      <c r="AB10" s="45"/>
      <c r="AC10" s="45"/>
      <c r="AD10" s="46">
        <f>データ!R6</f>
        <v>2500</v>
      </c>
      <c r="AE10" s="46"/>
      <c r="AF10" s="46"/>
      <c r="AG10" s="46"/>
      <c r="AH10" s="46"/>
      <c r="AI10" s="46"/>
      <c r="AJ10" s="46"/>
      <c r="AK10" s="2"/>
      <c r="AL10" s="46">
        <f>データ!V6</f>
        <v>2694</v>
      </c>
      <c r="AM10" s="46"/>
      <c r="AN10" s="46"/>
      <c r="AO10" s="46"/>
      <c r="AP10" s="46"/>
      <c r="AQ10" s="46"/>
      <c r="AR10" s="46"/>
      <c r="AS10" s="46"/>
      <c r="AT10" s="45">
        <f>データ!W6</f>
        <v>1.17</v>
      </c>
      <c r="AU10" s="45"/>
      <c r="AV10" s="45"/>
      <c r="AW10" s="45"/>
      <c r="AX10" s="45"/>
      <c r="AY10" s="45"/>
      <c r="AZ10" s="45"/>
      <c r="BA10" s="45"/>
      <c r="BB10" s="45">
        <f>データ!X6</f>
        <v>2302.56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nc4ZyW+YvTrTV8cWYdh/ygVEl6ZzejQufPnZSK0hu7GE7y5TIqEq2nQ7cRpFgDxQmlStQ5Xlm/Ah8n0gn/wryg==" saltValue="dAnHZeoreT+Ew83FGwoT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363880</v>
      </c>
      <c r="D6" s="19">
        <f t="shared" si="3"/>
        <v>47</v>
      </c>
      <c r="E6" s="19">
        <f t="shared" si="3"/>
        <v>17</v>
      </c>
      <c r="F6" s="19">
        <f t="shared" si="3"/>
        <v>4</v>
      </c>
      <c r="G6" s="19">
        <f t="shared" si="3"/>
        <v>0</v>
      </c>
      <c r="H6" s="19" t="str">
        <f t="shared" si="3"/>
        <v>徳島県　海陽町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31.01</v>
      </c>
      <c r="Q6" s="20">
        <f t="shared" si="3"/>
        <v>100</v>
      </c>
      <c r="R6" s="20">
        <f t="shared" si="3"/>
        <v>2500</v>
      </c>
      <c r="S6" s="20">
        <f t="shared" si="3"/>
        <v>8768</v>
      </c>
      <c r="T6" s="20">
        <f t="shared" si="3"/>
        <v>327.67</v>
      </c>
      <c r="U6" s="20">
        <f t="shared" si="3"/>
        <v>26.76</v>
      </c>
      <c r="V6" s="20">
        <f t="shared" si="3"/>
        <v>2694</v>
      </c>
      <c r="W6" s="20">
        <f t="shared" si="3"/>
        <v>1.17</v>
      </c>
      <c r="X6" s="20">
        <f t="shared" si="3"/>
        <v>2302.56</v>
      </c>
      <c r="Y6" s="21">
        <f>IF(Y7="",NA(),Y7)</f>
        <v>101.08</v>
      </c>
      <c r="Z6" s="21">
        <f t="shared" ref="Z6:AH6" si="4">IF(Z7="",NA(),Z7)</f>
        <v>100.33</v>
      </c>
      <c r="AA6" s="21">
        <f t="shared" si="4"/>
        <v>99.41</v>
      </c>
      <c r="AB6" s="21">
        <f t="shared" si="4"/>
        <v>103.37</v>
      </c>
      <c r="AC6" s="21">
        <f t="shared" si="4"/>
        <v>100.76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4762.7700000000004</v>
      </c>
      <c r="BG6" s="21">
        <f t="shared" ref="BG6:BO6" si="7">IF(BG7="",NA(),BG7)</f>
        <v>4608.1400000000003</v>
      </c>
      <c r="BH6" s="21">
        <f t="shared" si="7"/>
        <v>4668.72</v>
      </c>
      <c r="BI6" s="21">
        <f t="shared" si="7"/>
        <v>4574.17</v>
      </c>
      <c r="BJ6" s="21">
        <f t="shared" si="7"/>
        <v>4482.5600000000004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46.13</v>
      </c>
      <c r="BR6" s="21">
        <f t="shared" ref="BR6:BZ6" si="8">IF(BR7="",NA(),BR7)</f>
        <v>45.61</v>
      </c>
      <c r="BS6" s="21">
        <f t="shared" si="8"/>
        <v>41.86</v>
      </c>
      <c r="BT6" s="21">
        <f t="shared" si="8"/>
        <v>43.36</v>
      </c>
      <c r="BU6" s="21">
        <f t="shared" si="8"/>
        <v>38.119999999999997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309.42</v>
      </c>
      <c r="CC6" s="21">
        <f t="shared" ref="CC6:CK6" si="9">IF(CC7="",NA(),CC7)</f>
        <v>309.69</v>
      </c>
      <c r="CD6" s="21">
        <f t="shared" si="9"/>
        <v>328.51</v>
      </c>
      <c r="CE6" s="21">
        <f t="shared" si="9"/>
        <v>313.94</v>
      </c>
      <c r="CF6" s="21">
        <f t="shared" si="9"/>
        <v>348.82</v>
      </c>
      <c r="CG6" s="21">
        <f t="shared" si="9"/>
        <v>221.81</v>
      </c>
      <c r="CH6" s="21">
        <f t="shared" si="9"/>
        <v>230.02</v>
      </c>
      <c r="CI6" s="21">
        <f t="shared" si="9"/>
        <v>228.47</v>
      </c>
      <c r="CJ6" s="21">
        <f t="shared" si="9"/>
        <v>224.88</v>
      </c>
      <c r="CK6" s="21">
        <f t="shared" si="9"/>
        <v>228.64</v>
      </c>
      <c r="CL6" s="20" t="str">
        <f>IF(CL7="","",IF(CL7="-","【-】","【"&amp;SUBSTITUTE(TEXT(CL7,"#,##0.00"),"-","△")&amp;"】"))</f>
        <v>【216.39】</v>
      </c>
      <c r="CM6" s="21">
        <f>IF(CM7="",NA(),CM7)</f>
        <v>25.01</v>
      </c>
      <c r="CN6" s="21">
        <f t="shared" ref="CN6:CV6" si="10">IF(CN7="",NA(),CN7)</f>
        <v>29.56</v>
      </c>
      <c r="CO6" s="21">
        <f t="shared" si="10"/>
        <v>23.93</v>
      </c>
      <c r="CP6" s="21">
        <f t="shared" si="10"/>
        <v>23.26</v>
      </c>
      <c r="CQ6" s="21">
        <f t="shared" si="10"/>
        <v>23.3</v>
      </c>
      <c r="CR6" s="21">
        <f t="shared" si="10"/>
        <v>43.36</v>
      </c>
      <c r="CS6" s="21">
        <f t="shared" si="10"/>
        <v>42.56</v>
      </c>
      <c r="CT6" s="21">
        <f t="shared" si="10"/>
        <v>42.47</v>
      </c>
      <c r="CU6" s="21">
        <f t="shared" si="10"/>
        <v>42.4</v>
      </c>
      <c r="CV6" s="21">
        <f t="shared" si="10"/>
        <v>42.28</v>
      </c>
      <c r="CW6" s="20" t="str">
        <f>IF(CW7="","",IF(CW7="-","【-】","【"&amp;SUBSTITUTE(TEXT(CW7,"#,##0.00"),"-","△")&amp;"】"))</f>
        <v>【42.57】</v>
      </c>
      <c r="CX6" s="21">
        <f>IF(CX7="",NA(),CX7)</f>
        <v>47.95</v>
      </c>
      <c r="CY6" s="21">
        <f t="shared" ref="CY6:DG6" si="11">IF(CY7="",NA(),CY7)</f>
        <v>49.51</v>
      </c>
      <c r="CZ6" s="21">
        <f t="shared" si="11"/>
        <v>48.82</v>
      </c>
      <c r="DA6" s="21">
        <f t="shared" si="11"/>
        <v>49.62</v>
      </c>
      <c r="DB6" s="21">
        <f t="shared" si="11"/>
        <v>50.37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363880</v>
      </c>
      <c r="D7" s="23">
        <v>47</v>
      </c>
      <c r="E7" s="23">
        <v>17</v>
      </c>
      <c r="F7" s="23">
        <v>4</v>
      </c>
      <c r="G7" s="23">
        <v>0</v>
      </c>
      <c r="H7" s="23" t="s">
        <v>98</v>
      </c>
      <c r="I7" s="23" t="s">
        <v>99</v>
      </c>
      <c r="J7" s="23" t="s">
        <v>100</v>
      </c>
      <c r="K7" s="23" t="s">
        <v>101</v>
      </c>
      <c r="L7" s="23" t="s">
        <v>102</v>
      </c>
      <c r="M7" s="23" t="s">
        <v>103</v>
      </c>
      <c r="N7" s="24" t="s">
        <v>104</v>
      </c>
      <c r="O7" s="24" t="s">
        <v>105</v>
      </c>
      <c r="P7" s="24">
        <v>31.01</v>
      </c>
      <c r="Q7" s="24">
        <v>100</v>
      </c>
      <c r="R7" s="24">
        <v>2500</v>
      </c>
      <c r="S7" s="24">
        <v>8768</v>
      </c>
      <c r="T7" s="24">
        <v>327.67</v>
      </c>
      <c r="U7" s="24">
        <v>26.76</v>
      </c>
      <c r="V7" s="24">
        <v>2694</v>
      </c>
      <c r="W7" s="24">
        <v>1.17</v>
      </c>
      <c r="X7" s="24">
        <v>2302.56</v>
      </c>
      <c r="Y7" s="24">
        <v>101.08</v>
      </c>
      <c r="Z7" s="24">
        <v>100.33</v>
      </c>
      <c r="AA7" s="24">
        <v>99.41</v>
      </c>
      <c r="AB7" s="24">
        <v>103.37</v>
      </c>
      <c r="AC7" s="24">
        <v>100.76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4762.7700000000004</v>
      </c>
      <c r="BG7" s="24">
        <v>4608.1400000000003</v>
      </c>
      <c r="BH7" s="24">
        <v>4668.72</v>
      </c>
      <c r="BI7" s="24">
        <v>4574.17</v>
      </c>
      <c r="BJ7" s="24">
        <v>4482.5600000000004</v>
      </c>
      <c r="BK7" s="24">
        <v>1243.71</v>
      </c>
      <c r="BL7" s="24">
        <v>1194.1500000000001</v>
      </c>
      <c r="BM7" s="24">
        <v>1206.79</v>
      </c>
      <c r="BN7" s="24">
        <v>1258.43</v>
      </c>
      <c r="BO7" s="24">
        <v>1163.75</v>
      </c>
      <c r="BP7" s="24">
        <v>1201.79</v>
      </c>
      <c r="BQ7" s="24">
        <v>46.13</v>
      </c>
      <c r="BR7" s="24">
        <v>45.61</v>
      </c>
      <c r="BS7" s="24">
        <v>41.86</v>
      </c>
      <c r="BT7" s="24">
        <v>43.36</v>
      </c>
      <c r="BU7" s="24">
        <v>38.119999999999997</v>
      </c>
      <c r="BV7" s="24">
        <v>74.3</v>
      </c>
      <c r="BW7" s="24">
        <v>72.260000000000005</v>
      </c>
      <c r="BX7" s="24">
        <v>71.84</v>
      </c>
      <c r="BY7" s="24">
        <v>73.36</v>
      </c>
      <c r="BZ7" s="24">
        <v>72.599999999999994</v>
      </c>
      <c r="CA7" s="24">
        <v>75.31</v>
      </c>
      <c r="CB7" s="24">
        <v>309.42</v>
      </c>
      <c r="CC7" s="24">
        <v>309.69</v>
      </c>
      <c r="CD7" s="24">
        <v>328.51</v>
      </c>
      <c r="CE7" s="24">
        <v>313.94</v>
      </c>
      <c r="CF7" s="24">
        <v>348.82</v>
      </c>
      <c r="CG7" s="24">
        <v>221.81</v>
      </c>
      <c r="CH7" s="24">
        <v>230.02</v>
      </c>
      <c r="CI7" s="24">
        <v>228.47</v>
      </c>
      <c r="CJ7" s="24">
        <v>224.88</v>
      </c>
      <c r="CK7" s="24">
        <v>228.64</v>
      </c>
      <c r="CL7" s="24">
        <v>216.39</v>
      </c>
      <c r="CM7" s="24">
        <v>25.01</v>
      </c>
      <c r="CN7" s="24">
        <v>29.56</v>
      </c>
      <c r="CO7" s="24">
        <v>23.93</v>
      </c>
      <c r="CP7" s="24">
        <v>23.26</v>
      </c>
      <c r="CQ7" s="24">
        <v>23.3</v>
      </c>
      <c r="CR7" s="24">
        <v>43.36</v>
      </c>
      <c r="CS7" s="24">
        <v>42.56</v>
      </c>
      <c r="CT7" s="24">
        <v>42.47</v>
      </c>
      <c r="CU7" s="24">
        <v>42.4</v>
      </c>
      <c r="CV7" s="24">
        <v>42.28</v>
      </c>
      <c r="CW7" s="24">
        <v>42.57</v>
      </c>
      <c r="CX7" s="24">
        <v>47.95</v>
      </c>
      <c r="CY7" s="24">
        <v>49.51</v>
      </c>
      <c r="CZ7" s="24">
        <v>48.82</v>
      </c>
      <c r="DA7" s="24">
        <v>49.62</v>
      </c>
      <c r="DB7" s="24">
        <v>50.37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小笹　貴司</cp:lastModifiedBy>
  <dcterms:created xsi:type="dcterms:W3CDTF">2022-12-01T01:52:35Z</dcterms:created>
  <dcterms:modified xsi:type="dcterms:W3CDTF">2023-01-19T02:10:32Z</dcterms:modified>
  <cp:category/>
</cp:coreProperties>
</file>