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事務データファイル\R03.4.1～_環境課\令和3-4年度_事務事業\調査もの\令和4年度\R05.1.11_公営企業に係る経営比較分析表（令和３年度決算）の分析等について\【経営比較分析表】14那賀町_送付用\"/>
    </mc:Choice>
  </mc:AlternateContent>
  <workbookProtection workbookAlgorithmName="SHA-512" workbookHashValue="K3zK/rDMtAXLEffthf6UVMx5DF9i3ZOLirsqsHl0R0ElpIn18yPqWcaThTQbN/ziotCwAFhLcIHel6wixoFq9w==" workbookSaltValue="N1/akdBxYw2ki3GgM6SbMA==" workbookSpinCount="100000" lockStructure="1"/>
  <bookViews>
    <workbookView xWindow="0" yWindow="0" windowWidth="15540" windowHeight="1158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<sst xmlns="http://schemas.openxmlformats.org/spreadsheetml/2006/main" count="233" uniqueCount="117">
  <si>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</si>
  <si>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</si>
  <si>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</si>
  <si>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</si>
  <si>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</si>
  <si>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</si>
  <si>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</si>
  <si>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</si>
  <si>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</si>
  <si>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</si>
  <si>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</si>
  <si>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</si>
  <si>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</si>
  <si>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</si>
  <si>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</si>
  <si>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</si>
  <si>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</si>
  <si>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</si>
  <si>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</si>
  <si>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</si>
  <si>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</si>
  <si>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</si>
  <si>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</si>
  <si>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</si>
  <si>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</si>
  <si>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</si>
  <si>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</si>
  <si>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</si>
  <si>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</si>
  <si>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</si>
  <si>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</si>
  <si>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</si>
  <si>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</si>
  <si>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</si>
  <si>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</si>
  <si>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</si>
  <si>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</si>
  <si>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</si>
  <si>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</si>
  <si>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</si>
  <si>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</si>
  <si>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</si>
  <si>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</si>
  <si>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</si>
  <si>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</si>
  <si>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</si>
  <si>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</si>
  <si>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</si>
  <si>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</si>
  <si>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</si>
  <si>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</si>
  <si>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</si>
  <si>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</si>
  <si>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</si>
  <si>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</si>
  <si>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</si>
  <si>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</si>
  <si>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</si>
  <si>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</si>
  <si>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</si>
  <si>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</si>
  <si>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</si>
  <si>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</si>
  <si>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</si>
  <si>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</si>
  <si>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</si>
  <si>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</si>
  <si>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</si>
  <si>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</si>
  <si>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</si>
  <si>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</si>
  <si>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</si>
  <si>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</si>
  <si>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</si>
  <si>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</si>
  <si>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</si>
  <si>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</si>
  <si>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</si>
  <si>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</si>
  <si>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</si>
  <si>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</si>
  <si>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</si>
  <si>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</si>
  <si>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</si>
  <si>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</si>
  <si>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</si>
  <si>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</si>
  <si>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</si>
  <si>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</si>
  <si>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</si>
  <si>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</si>
  <si>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</si>
  <si>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</si>
  <si>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</si>
  <si>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</si>
  <si>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</si>
  <si>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那賀町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</si>
  <si>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</si>
  <si>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</si>
  <si>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</si>
  <si>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</si>
  <si>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</si>
  <si>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</si>
  <si>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</si>
  <si>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</si>
  <si>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</si>
  <si>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</si>
  <si>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</si>
  <si>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</si>
  <si>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</si>
  <si>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</si>
  <si>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</si>
  <si>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</si>
  <si>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</si>
  <si>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給水人口の減少に伴い給水収益および料金回収率が悪化している。また施設更新による企業債残高も増加しており、それに比例するように地方債償還金額が増加しているため、健全経営に与える負の要素が多くなっている。
施設や設備の合理化については、本町の水道施設状況を勘案すると物理的な施設統廃合による経営の効率化は望めない。また今後において施設更新の必要性はより高まっていくことが予想されるため、引き続き経営状況を正確に予測し、住民の負担を勘案した適正な料金改定の検討を行うとともに料金回収率の改善や経常経費を抑制することにより経営の健全化を図る。
</t>
    <rPh sb="0" eb="2">
      <t>キュウスイ</t>
    </rPh>
    <rPh sb="2" eb="4">
      <t>ジンコウ</t>
    </rPh>
    <rPh sb="5" eb="7">
      <t>ゲンショウ</t>
    </rPh>
    <rPh sb="8" eb="9">
      <t>トモナ</t>
    </rPh>
    <rPh sb="10" eb="12">
      <t>キュウスイ</t>
    </rPh>
    <rPh sb="12" eb="14">
      <t>シュウエキ</t>
    </rPh>
    <rPh sb="17" eb="19">
      <t>リョウキン</t>
    </rPh>
    <rPh sb="19" eb="22">
      <t>カイシュウリツ</t>
    </rPh>
    <rPh sb="23" eb="25">
      <t>アッカ</t>
    </rPh>
    <rPh sb="32" eb="34">
      <t>シセツ</t>
    </rPh>
    <rPh sb="34" eb="36">
      <t>コウシン</t>
    </rPh>
    <rPh sb="39" eb="42">
      <t>キギョウサイ</t>
    </rPh>
    <rPh sb="42" eb="44">
      <t>ザンダカ</t>
    </rPh>
    <rPh sb="45" eb="47">
      <t>ゾウカ</t>
    </rPh>
    <rPh sb="55" eb="57">
      <t>ヒレイ</t>
    </rPh>
    <rPh sb="62" eb="65">
      <t>チホウサイ</t>
    </rPh>
    <rPh sb="65" eb="68">
      <t>ショウカンキン</t>
    </rPh>
    <rPh sb="68" eb="69">
      <t>ガク</t>
    </rPh>
    <rPh sb="70" eb="72">
      <t>ゾウカ</t>
    </rPh>
    <rPh sb="79" eb="81">
      <t>ケンゼン</t>
    </rPh>
    <rPh sb="81" eb="83">
      <t>ケイエイ</t>
    </rPh>
    <rPh sb="84" eb="85">
      <t>アタ</t>
    </rPh>
    <rPh sb="87" eb="88">
      <t>フ</t>
    </rPh>
    <rPh sb="89" eb="91">
      <t>ヨウソ</t>
    </rPh>
    <rPh sb="92" eb="93">
      <t>オオ</t>
    </rPh>
    <rPh sb="131" eb="134">
      <t>ブツリテキ</t>
    </rPh>
    <rPh sb="135" eb="137">
      <t>シセツ</t>
    </rPh>
    <rPh sb="137" eb="140">
      <t>トウハイゴウ</t>
    </rPh>
    <rPh sb="143" eb="145">
      <t>ケイエイ</t>
    </rPh>
    <rPh sb="146" eb="149">
      <t>コウリツカ</t>
    </rPh>
    <rPh sb="150" eb="151">
      <t>ノゾ</t>
    </rPh>
    <rPh sb="157" eb="159">
      <t>コンゴ</t>
    </rPh>
    <rPh sb="163" eb="165">
      <t>シセツ</t>
    </rPh>
    <rPh sb="165" eb="167">
      <t>コウシン</t>
    </rPh>
    <rPh sb="168" eb="171">
      <t>ヒツヨウセイ</t>
    </rPh>
    <rPh sb="174" eb="175">
      <t>タカ</t>
    </rPh>
    <rPh sb="183" eb="185">
      <t>ヨソウ</t>
    </rPh>
    <rPh sb="191" eb="192">
      <t>ヒ</t>
    </rPh>
    <rPh sb="193" eb="194">
      <t>ツヅ</t>
    </rPh>
    <rPh sb="195" eb="197">
      <t>ケイエイ</t>
    </rPh>
    <rPh sb="197" eb="199">
      <t>ジョウキョウ</t>
    </rPh>
    <rPh sb="200" eb="202">
      <t>セイカク</t>
    </rPh>
    <rPh sb="203" eb="205">
      <t>ヨソク</t>
    </rPh>
    <rPh sb="207" eb="209">
      <t>ジュウミン</t>
    </rPh>
    <rPh sb="210" eb="212">
      <t>フタン</t>
    </rPh>
    <rPh sb="213" eb="215">
      <t>カンアン</t>
    </rPh>
    <rPh sb="217" eb="219">
      <t>テキセイ</t>
    </rPh>
    <rPh sb="220" eb="224">
      <t>リョウキンカイテイ</t>
    </rPh>
    <rPh sb="225" eb="227">
      <t>ケントウ</t>
    </rPh>
    <rPh sb="228" eb="229">
      <t>オコナ</t>
    </rPh>
    <rPh sb="234" eb="236">
      <t>リョウキン</t>
    </rPh>
    <rPh sb="236" eb="239">
      <t>カイシュウリツ</t>
    </rPh>
    <rPh sb="240" eb="242">
      <t>カイゼン</t>
    </rPh>
    <rPh sb="243" eb="245">
      <t>ケイジョウ</t>
    </rPh>
    <rPh sb="245" eb="247">
      <t>ケイヒ</t>
    </rPh>
    <rPh sb="248" eb="250">
      <t>ヨクセイ</t>
    </rPh>
    <rPh sb="257" eb="259">
      <t>ケイエイ</t>
    </rPh>
    <rPh sb="260" eb="263">
      <t>ケンゼンカ</t>
    </rPh>
    <rPh sb="264" eb="265">
      <t>ハカ</t>
    </rPh>
    <phoneticPr fontId="4"/>
  </si>
  <si>
    <t>施設の老朽化が進み、今後、更新期を迎える管路や施設にかかる工事費用等の投資額増加が見込まれる。一部の施設では更新工事に着手しているが、殆どが未着手であるため、費用対効果を勘案した更新計画を作成し、建設投資が単年に集中しないよう計画的に更新を行う。</t>
    <rPh sb="10" eb="12">
      <t>コンゴ</t>
    </rPh>
    <rPh sb="17" eb="18">
      <t>ムカ</t>
    </rPh>
    <rPh sb="23" eb="25">
      <t>シセツ</t>
    </rPh>
    <rPh sb="33" eb="34">
      <t>トウ</t>
    </rPh>
    <rPh sb="35" eb="38">
      <t>トウシガク</t>
    </rPh>
    <rPh sb="41" eb="43">
      <t>ミコ</t>
    </rPh>
    <rPh sb="79" eb="81">
      <t>ヒヨウ</t>
    </rPh>
    <rPh sb="81" eb="84">
      <t>タイコウカ</t>
    </rPh>
    <rPh sb="85" eb="87">
      <t>カンアン</t>
    </rPh>
    <rPh sb="98" eb="100">
      <t>ケンセツ</t>
    </rPh>
    <rPh sb="100" eb="102">
      <t>トウシ</t>
    </rPh>
    <rPh sb="103" eb="105">
      <t>タンネン</t>
    </rPh>
    <rPh sb="106" eb="108">
      <t>シュウチュウ</t>
    </rPh>
    <phoneticPr fontId="4"/>
  </si>
  <si>
    <t>本町は過疎化が進み人口の減少が著しく、水道料金の収入も年々減少している。施設数も18施設あり、その殆どで老朽化が進んでいるため、配水管上での漏水や機械設備の故障等の修繕費も増加している。今後、更新期を迎える施設の工事費用等が必要となるため経営改善に向けた取組を推進し、経営の健全化に努める。そのためにも、住民の負担を勘案した適正な料金改定を検討し財源の確保を行う必要がある。</t>
    <rPh sb="29" eb="31">
      <t>ゲンショウ</t>
    </rPh>
    <rPh sb="56" eb="57">
      <t>スス</t>
    </rPh>
    <rPh sb="64" eb="66">
      <t>ハイスイ</t>
    </rPh>
    <rPh sb="66" eb="67">
      <t>カン</t>
    </rPh>
    <rPh sb="67" eb="68">
      <t>ジョウ</t>
    </rPh>
    <rPh sb="73" eb="75">
      <t>キカイ</t>
    </rPh>
    <rPh sb="75" eb="77">
      <t>セツビ</t>
    </rPh>
    <rPh sb="82" eb="85">
      <t>シュウゼンヒ</t>
    </rPh>
    <rPh sb="86" eb="88">
      <t>ゾウカ</t>
    </rPh>
    <rPh sb="96" eb="99">
      <t>コウシンキ</t>
    </rPh>
    <rPh sb="100" eb="101">
      <t>ムカ</t>
    </rPh>
    <rPh sb="106" eb="108">
      <t>コウジ</t>
    </rPh>
    <rPh sb="108" eb="110">
      <t>ヒヨウ</t>
    </rPh>
    <rPh sb="110" eb="111">
      <t>トウ</t>
    </rPh>
    <rPh sb="119" eb="121">
      <t>ケイエイ</t>
    </rPh>
    <rPh sb="121" eb="123">
      <t>カイゼン</t>
    </rPh>
    <rPh sb="124" eb="125">
      <t>ム</t>
    </rPh>
    <rPh sb="127" eb="128">
      <t>ト</t>
    </rPh>
    <rPh sb="128" eb="129">
      <t>ク</t>
    </rPh>
    <rPh sb="130" eb="132">
      <t>スイシン</t>
    </rPh>
    <rPh sb="173" eb="175">
      <t>ザイゲン</t>
    </rPh>
    <rPh sb="179" eb="18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</si>
</sst>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3.58</c:v>
                </c:pt>
                <c:pt idx="1">
                  <c:v>0.92</c:v>
                </c:pt>
                <c:pt idx="2" formatCode="#,##0.00;&quot;△&quot;#,##0.00">
                  <c:v>0</c:v>
                </c:pt>
                <c:pt idx="3">
                  <c:v>1.65</c:v>
                </c:pt>
                <c:pt idx="4">
                  <c:v>1.28</c:v>
                </c:pt>
              </c:numCache>
            </c:numRef>
          </c:val>
          <c:extLst xmlns:c16r2="http://schemas.microsoft.com/office/drawing/2015/06/chart">
            <c:ext xmlns:c16="http://schemas.microsoft.com/office/drawing/2014/chart" uri="{C3380CC4-5D6E-409C-BE32-E72D297353CC}">
              <c16:uniqueId val="{00000000-88A3-448B-B909-699D541CBAF4}"/>
            </c:ext>
          </c:extLst>
        </c:ser>
        <c:dLbls>
          <c:showLegendKey val="0"/>
          <c:showVal val="0"/>
          <c:showCatName val="0"/>
          <c:showSerName val="0"/>
          <c:showPercent val="0"/>
          <c:showBubbleSize val="0"/>
        </c:dLbls>
        <c:gapWidth val="150"/>
        <c:axId val="353801888"/>
        <c:axId val="35380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0.96</c:v>
                </c:pt>
                <c:pt idx="1">
                  <c:v>0.65</c:v>
                </c:pt>
                <c:pt idx="2">
                  <c:v>0.52</c:v>
                </c:pt>
                <c:pt idx="3">
                  <c:v>1.48</c:v>
                </c:pt>
                <c:pt idx="4">
                  <c:v>0.45</c:v>
                </c:pt>
              </c:numCache>
            </c:numRef>
          </c:val>
          <c:smooth val="0"/>
          <c:extLst xmlns:c16r2="http://schemas.microsoft.com/office/drawing/2015/06/chart">
            <c:ext xmlns:c16="http://schemas.microsoft.com/office/drawing/2014/chart" uri="{C3380CC4-5D6E-409C-BE32-E72D297353CC}">
              <c16:uniqueId val="{00000001-88A3-448B-B909-699D541CBAF4}"/>
            </c:ext>
          </c:extLst>
        </c:ser>
        <c:dLbls>
          <c:showLegendKey val="0"/>
          <c:showVal val="0"/>
          <c:showCatName val="0"/>
          <c:showSerName val="0"/>
          <c:showPercent val="0"/>
          <c:showBubbleSize val="0"/>
        </c:dLbls>
        <c:marker val="1"/>
        <c:smooth val="0"/>
        <c:axId val="353801888"/>
        <c:axId val="353803064"/>
      </c:lineChart>
      <c:dateAx>
        <c:axId val="353801888"/>
        <c:scaling>
          <c:orientation val="minMax"/>
        </c:scaling>
        <c:delete val="1"/>
        <c:axPos val="b"/>
        <c:numFmt formatCode="&quot;H&quot;yy" sourceLinked="1"/>
        <c:majorTickMark val="none"/>
        <c:minorTickMark val="none"/>
        <c:tickLblPos val="none"/>
        <c:crossAx val="353803064"/>
        <c:crosses val="autoZero"/>
        <c:auto val="1"/>
        <c:lblOffset val="100"/>
        <c:baseTimeUnit val="years"/>
      </c:dateAx>
      <c:valAx>
        <c:axId val="35380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8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67.52</c:v>
                </c:pt>
                <c:pt idx="1">
                  <c:v>70.2</c:v>
                </c:pt>
                <c:pt idx="2">
                  <c:v>64.400000000000006</c:v>
                </c:pt>
                <c:pt idx="3">
                  <c:v>70.400000000000006</c:v>
                </c:pt>
                <c:pt idx="4">
                  <c:v>66.09</c:v>
                </c:pt>
              </c:numCache>
            </c:numRef>
          </c:val>
          <c:extLst xmlns:c16r2="http://schemas.microsoft.com/office/drawing/2015/06/chart">
            <c:ext xmlns:c16="http://schemas.microsoft.com/office/drawing/2014/chart" uri="{C3380CC4-5D6E-409C-BE32-E72D297353CC}">
              <c16:uniqueId val="{00000000-44CD-4243-A8B7-659C18CB7669}"/>
            </c:ext>
          </c:extLst>
        </c:ser>
        <c:dLbls>
          <c:showLegendKey val="0"/>
          <c:showVal val="0"/>
          <c:showCatName val="0"/>
          <c:showSerName val="0"/>
          <c:showPercent val="0"/>
          <c:showBubbleSize val="0"/>
        </c:dLbls>
        <c:gapWidth val="150"/>
        <c:axId val="458255768"/>
        <c:axId val="458252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56.65</c:v>
                </c:pt>
                <c:pt idx="1">
                  <c:v>56.41</c:v>
                </c:pt>
                <c:pt idx="2">
                  <c:v>54.9</c:v>
                </c:pt>
                <c:pt idx="3">
                  <c:v>55.7</c:v>
                </c:pt>
                <c:pt idx="4">
                  <c:v>54.87</c:v>
                </c:pt>
              </c:numCache>
            </c:numRef>
          </c:val>
          <c:smooth val="0"/>
          <c:extLst xmlns:c16r2="http://schemas.microsoft.com/office/drawing/2015/06/chart">
            <c:ext xmlns:c16="http://schemas.microsoft.com/office/drawing/2014/chart" uri="{C3380CC4-5D6E-409C-BE32-E72D297353CC}">
              <c16:uniqueId val="{00000001-44CD-4243-A8B7-659C18CB7669}"/>
            </c:ext>
          </c:extLst>
        </c:ser>
        <c:dLbls>
          <c:showLegendKey val="0"/>
          <c:showVal val="0"/>
          <c:showCatName val="0"/>
          <c:showSerName val="0"/>
          <c:showPercent val="0"/>
          <c:showBubbleSize val="0"/>
        </c:dLbls>
        <c:marker val="1"/>
        <c:smooth val="0"/>
        <c:axId val="458255768"/>
        <c:axId val="458252632"/>
      </c:lineChart>
      <c:dateAx>
        <c:axId val="458255768"/>
        <c:scaling>
          <c:orientation val="minMax"/>
        </c:scaling>
        <c:delete val="1"/>
        <c:axPos val="b"/>
        <c:numFmt formatCode="&quot;H&quot;yy" sourceLinked="1"/>
        <c:majorTickMark val="none"/>
        <c:minorTickMark val="none"/>
        <c:tickLblPos val="none"/>
        <c:crossAx val="458252632"/>
        <c:crosses val="autoZero"/>
        <c:auto val="1"/>
        <c:lblOffset val="100"/>
        <c:baseTimeUnit val="years"/>
      </c:dateAx>
      <c:valAx>
        <c:axId val="45825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25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77.25</c:v>
                </c:pt>
                <c:pt idx="1">
                  <c:v>72.02</c:v>
                </c:pt>
                <c:pt idx="2">
                  <c:v>74.84</c:v>
                </c:pt>
                <c:pt idx="3">
                  <c:v>66.91</c:v>
                </c:pt>
                <c:pt idx="4">
                  <c:v>70.37</c:v>
                </c:pt>
              </c:numCache>
            </c:numRef>
          </c:val>
          <c:extLst xmlns:c16r2="http://schemas.microsoft.com/office/drawing/2015/06/chart">
            <c:ext xmlns:c16="http://schemas.microsoft.com/office/drawing/2014/chart" uri="{C3380CC4-5D6E-409C-BE32-E72D297353CC}">
              <c16:uniqueId val="{00000000-17E5-4F2D-B59E-C866DB10EA23}"/>
            </c:ext>
          </c:extLst>
        </c:ser>
        <c:dLbls>
          <c:showLegendKey val="0"/>
          <c:showVal val="0"/>
          <c:showCatName val="0"/>
          <c:showSerName val="0"/>
          <c:showPercent val="0"/>
          <c:showBubbleSize val="0"/>
        </c:dLbls>
        <c:gapWidth val="150"/>
        <c:axId val="457625120"/>
        <c:axId val="45762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76.13</c:v>
                </c:pt>
                <c:pt idx="1">
                  <c:v>75.12</c:v>
                </c:pt>
                <c:pt idx="2">
                  <c:v>74.27</c:v>
                </c:pt>
                <c:pt idx="3">
                  <c:v>71.81</c:v>
                </c:pt>
                <c:pt idx="4">
                  <c:v>71.819999999999993</c:v>
                </c:pt>
              </c:numCache>
            </c:numRef>
          </c:val>
          <c:smooth val="0"/>
          <c:extLst xmlns:c16r2="http://schemas.microsoft.com/office/drawing/2015/06/chart">
            <c:ext xmlns:c16="http://schemas.microsoft.com/office/drawing/2014/chart" uri="{C3380CC4-5D6E-409C-BE32-E72D297353CC}">
              <c16:uniqueId val="{00000001-17E5-4F2D-B59E-C866DB10EA23}"/>
            </c:ext>
          </c:extLst>
        </c:ser>
        <c:dLbls>
          <c:showLegendKey val="0"/>
          <c:showVal val="0"/>
          <c:showCatName val="0"/>
          <c:showSerName val="0"/>
          <c:showPercent val="0"/>
          <c:showBubbleSize val="0"/>
        </c:dLbls>
        <c:marker val="1"/>
        <c:smooth val="0"/>
        <c:axId val="457625120"/>
        <c:axId val="457626296"/>
      </c:lineChart>
      <c:dateAx>
        <c:axId val="457625120"/>
        <c:scaling>
          <c:orientation val="minMax"/>
        </c:scaling>
        <c:delete val="1"/>
        <c:axPos val="b"/>
        <c:numFmt formatCode="&quot;H&quot;yy" sourceLinked="1"/>
        <c:majorTickMark val="none"/>
        <c:minorTickMark val="none"/>
        <c:tickLblPos val="none"/>
        <c:crossAx val="457626296"/>
        <c:crosses val="autoZero"/>
        <c:auto val="1"/>
        <c:lblOffset val="100"/>
        <c:baseTimeUnit val="years"/>
      </c:dateAx>
      <c:valAx>
        <c:axId val="45762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62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78.56</c:v>
                </c:pt>
                <c:pt idx="1">
                  <c:v>100</c:v>
                </c:pt>
                <c:pt idx="2">
                  <c:v>131.27000000000001</c:v>
                </c:pt>
                <c:pt idx="3">
                  <c:v>97.97</c:v>
                </c:pt>
                <c:pt idx="4">
                  <c:v>85.34</c:v>
                </c:pt>
              </c:numCache>
            </c:numRef>
          </c:val>
          <c:extLst xmlns:c16r2="http://schemas.microsoft.com/office/drawing/2015/06/chart">
            <c:ext xmlns:c16="http://schemas.microsoft.com/office/drawing/2014/chart" uri="{C3380CC4-5D6E-409C-BE32-E72D297353CC}">
              <c16:uniqueId val="{00000000-0B9C-481A-8934-7A71AFD1CB02}"/>
            </c:ext>
          </c:extLst>
        </c:ser>
        <c:dLbls>
          <c:showLegendKey val="0"/>
          <c:showVal val="0"/>
          <c:showCatName val="0"/>
          <c:showSerName val="0"/>
          <c:showPercent val="0"/>
          <c:showBubbleSize val="0"/>
        </c:dLbls>
        <c:gapWidth val="150"/>
        <c:axId val="457625512"/>
        <c:axId val="45762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73.959999999999994</c:v>
                </c:pt>
                <c:pt idx="1">
                  <c:v>75.010000000000005</c:v>
                </c:pt>
                <c:pt idx="2">
                  <c:v>72.760000000000005</c:v>
                </c:pt>
                <c:pt idx="3">
                  <c:v>82.57</c:v>
                </c:pt>
                <c:pt idx="4">
                  <c:v>81.17</c:v>
                </c:pt>
              </c:numCache>
            </c:numRef>
          </c:val>
          <c:smooth val="0"/>
          <c:extLst xmlns:c16r2="http://schemas.microsoft.com/office/drawing/2015/06/chart">
            <c:ext xmlns:c16="http://schemas.microsoft.com/office/drawing/2014/chart" uri="{C3380CC4-5D6E-409C-BE32-E72D297353CC}">
              <c16:uniqueId val="{00000001-0B9C-481A-8934-7A71AFD1CB02}"/>
            </c:ext>
          </c:extLst>
        </c:ser>
        <c:dLbls>
          <c:showLegendKey val="0"/>
          <c:showVal val="0"/>
          <c:showCatName val="0"/>
          <c:showSerName val="0"/>
          <c:showPercent val="0"/>
          <c:showBubbleSize val="0"/>
        </c:dLbls>
        <c:marker val="1"/>
        <c:smooth val="0"/>
        <c:axId val="457625512"/>
        <c:axId val="457624336"/>
      </c:lineChart>
      <c:dateAx>
        <c:axId val="457625512"/>
        <c:scaling>
          <c:orientation val="minMax"/>
        </c:scaling>
        <c:delete val="1"/>
        <c:axPos val="b"/>
        <c:numFmt formatCode="&quot;H&quot;yy" sourceLinked="1"/>
        <c:majorTickMark val="none"/>
        <c:minorTickMark val="none"/>
        <c:tickLblPos val="none"/>
        <c:crossAx val="457624336"/>
        <c:crosses val="autoZero"/>
        <c:auto val="1"/>
        <c:lblOffset val="100"/>
        <c:baseTimeUnit val="years"/>
      </c:dateAx>
      <c:valAx>
        <c:axId val="45762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62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A2-4970-980D-2C8C3D059669}"/>
            </c:ext>
          </c:extLst>
        </c:ser>
        <c:dLbls>
          <c:showLegendKey val="0"/>
          <c:showVal val="0"/>
          <c:showCatName val="0"/>
          <c:showSerName val="0"/>
          <c:showPercent val="0"/>
          <c:showBubbleSize val="0"/>
        </c:dLbls>
        <c:gapWidth val="150"/>
        <c:axId val="457627472"/>
        <c:axId val="45762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A2-4970-980D-2C8C3D059669}"/>
            </c:ext>
          </c:extLst>
        </c:ser>
        <c:dLbls>
          <c:showLegendKey val="0"/>
          <c:showVal val="0"/>
          <c:showCatName val="0"/>
          <c:showSerName val="0"/>
          <c:showPercent val="0"/>
          <c:showBubbleSize val="0"/>
        </c:dLbls>
        <c:marker val="1"/>
        <c:smooth val="0"/>
        <c:axId val="457627472"/>
        <c:axId val="457625904"/>
      </c:lineChart>
      <c:dateAx>
        <c:axId val="457627472"/>
        <c:scaling>
          <c:orientation val="minMax"/>
        </c:scaling>
        <c:delete val="1"/>
        <c:axPos val="b"/>
        <c:numFmt formatCode="&quot;H&quot;yy" sourceLinked="1"/>
        <c:majorTickMark val="none"/>
        <c:minorTickMark val="none"/>
        <c:tickLblPos val="none"/>
        <c:crossAx val="457625904"/>
        <c:crosses val="autoZero"/>
        <c:auto val="1"/>
        <c:lblOffset val="100"/>
        <c:baseTimeUnit val="years"/>
      </c:dateAx>
      <c:valAx>
        <c:axId val="45762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62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A2-4109-9E07-6638337EC476}"/>
            </c:ext>
          </c:extLst>
        </c:ser>
        <c:dLbls>
          <c:showLegendKey val="0"/>
          <c:showVal val="0"/>
          <c:showCatName val="0"/>
          <c:showSerName val="0"/>
          <c:showPercent val="0"/>
          <c:showBubbleSize val="0"/>
        </c:dLbls>
        <c:gapWidth val="150"/>
        <c:axId val="457626688"/>
        <c:axId val="45762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A2-4109-9E07-6638337EC476}"/>
            </c:ext>
          </c:extLst>
        </c:ser>
        <c:dLbls>
          <c:showLegendKey val="0"/>
          <c:showVal val="0"/>
          <c:showCatName val="0"/>
          <c:showSerName val="0"/>
          <c:showPercent val="0"/>
          <c:showBubbleSize val="0"/>
        </c:dLbls>
        <c:marker val="1"/>
        <c:smooth val="0"/>
        <c:axId val="457626688"/>
        <c:axId val="457627080"/>
      </c:lineChart>
      <c:dateAx>
        <c:axId val="457626688"/>
        <c:scaling>
          <c:orientation val="minMax"/>
        </c:scaling>
        <c:delete val="1"/>
        <c:axPos val="b"/>
        <c:numFmt formatCode="&quot;H&quot;yy" sourceLinked="1"/>
        <c:majorTickMark val="none"/>
        <c:minorTickMark val="none"/>
        <c:tickLblPos val="none"/>
        <c:crossAx val="457627080"/>
        <c:crosses val="autoZero"/>
        <c:auto val="1"/>
        <c:lblOffset val="100"/>
        <c:baseTimeUnit val="years"/>
      </c:dateAx>
      <c:valAx>
        <c:axId val="45762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6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01-49DE-99E8-180543DFAC12}"/>
            </c:ext>
          </c:extLst>
        </c:ser>
        <c:dLbls>
          <c:showLegendKey val="0"/>
          <c:showVal val="0"/>
          <c:showCatName val="0"/>
          <c:showSerName val="0"/>
          <c:showPercent val="0"/>
          <c:showBubbleSize val="0"/>
        </c:dLbls>
        <c:gapWidth val="150"/>
        <c:axId val="457629040"/>
        <c:axId val="45762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01-49DE-99E8-180543DFAC12}"/>
            </c:ext>
          </c:extLst>
        </c:ser>
        <c:dLbls>
          <c:showLegendKey val="0"/>
          <c:showVal val="0"/>
          <c:showCatName val="0"/>
          <c:showSerName val="0"/>
          <c:showPercent val="0"/>
          <c:showBubbleSize val="0"/>
        </c:dLbls>
        <c:marker val="1"/>
        <c:smooth val="0"/>
        <c:axId val="457629040"/>
        <c:axId val="457622768"/>
      </c:lineChart>
      <c:dateAx>
        <c:axId val="457629040"/>
        <c:scaling>
          <c:orientation val="minMax"/>
        </c:scaling>
        <c:delete val="1"/>
        <c:axPos val="b"/>
        <c:numFmt formatCode="&quot;H&quot;yy" sourceLinked="1"/>
        <c:majorTickMark val="none"/>
        <c:minorTickMark val="none"/>
        <c:tickLblPos val="none"/>
        <c:crossAx val="457622768"/>
        <c:crosses val="autoZero"/>
        <c:auto val="1"/>
        <c:lblOffset val="100"/>
        <c:baseTimeUnit val="years"/>
      </c:dateAx>
      <c:valAx>
        <c:axId val="45762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62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1E-4CB8-966B-DD9B54E49B5D}"/>
            </c:ext>
          </c:extLst>
        </c:ser>
        <c:dLbls>
          <c:showLegendKey val="0"/>
          <c:showVal val="0"/>
          <c:showCatName val="0"/>
          <c:showSerName val="0"/>
          <c:showPercent val="0"/>
          <c:showBubbleSize val="0"/>
        </c:dLbls>
        <c:gapWidth val="150"/>
        <c:axId val="458257728"/>
        <c:axId val="45825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1E-4CB8-966B-DD9B54E49B5D}"/>
            </c:ext>
          </c:extLst>
        </c:ser>
        <c:dLbls>
          <c:showLegendKey val="0"/>
          <c:showVal val="0"/>
          <c:showCatName val="0"/>
          <c:showSerName val="0"/>
          <c:showPercent val="0"/>
          <c:showBubbleSize val="0"/>
        </c:dLbls>
        <c:marker val="1"/>
        <c:smooth val="0"/>
        <c:axId val="458257728"/>
        <c:axId val="458256552"/>
      </c:lineChart>
      <c:dateAx>
        <c:axId val="458257728"/>
        <c:scaling>
          <c:orientation val="minMax"/>
        </c:scaling>
        <c:delete val="1"/>
        <c:axPos val="b"/>
        <c:numFmt formatCode="&quot;H&quot;yy" sourceLinked="1"/>
        <c:majorTickMark val="none"/>
        <c:minorTickMark val="none"/>
        <c:tickLblPos val="none"/>
        <c:crossAx val="458256552"/>
        <c:crosses val="autoZero"/>
        <c:auto val="1"/>
        <c:lblOffset val="100"/>
        <c:baseTimeUnit val="years"/>
      </c:dateAx>
      <c:valAx>
        <c:axId val="45825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743.39</c:v>
                </c:pt>
                <c:pt idx="1">
                  <c:v>827.53</c:v>
                </c:pt>
                <c:pt idx="2">
                  <c:v>915.33</c:v>
                </c:pt>
                <c:pt idx="3">
                  <c:v>987.5</c:v>
                </c:pt>
                <c:pt idx="4">
                  <c:v>1030.3399999999999</c:v>
                </c:pt>
              </c:numCache>
            </c:numRef>
          </c:val>
          <c:extLst xmlns:c16r2="http://schemas.microsoft.com/office/drawing/2015/06/chart">
            <c:ext xmlns:c16="http://schemas.microsoft.com/office/drawing/2014/chart" uri="{C3380CC4-5D6E-409C-BE32-E72D297353CC}">
              <c16:uniqueId val="{00000000-8C49-41A3-818D-9A07CA6F7B73}"/>
            </c:ext>
          </c:extLst>
        </c:ser>
        <c:dLbls>
          <c:showLegendKey val="0"/>
          <c:showVal val="0"/>
          <c:showCatName val="0"/>
          <c:showSerName val="0"/>
          <c:showPercent val="0"/>
          <c:showBubbleSize val="0"/>
        </c:dLbls>
        <c:gapWidth val="150"/>
        <c:axId val="458256944"/>
        <c:axId val="45825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1295.06</c:v>
                </c:pt>
                <c:pt idx="1">
                  <c:v>1168.7</c:v>
                </c:pt>
                <c:pt idx="2">
                  <c:v>1245.46</c:v>
                </c:pt>
                <c:pt idx="3">
                  <c:v>834.1</c:v>
                </c:pt>
                <c:pt idx="4">
                  <c:v>853.42</c:v>
                </c:pt>
              </c:numCache>
            </c:numRef>
          </c:val>
          <c:smooth val="0"/>
          <c:extLst xmlns:c16r2="http://schemas.microsoft.com/office/drawing/2015/06/chart">
            <c:ext xmlns:c16="http://schemas.microsoft.com/office/drawing/2014/chart" uri="{C3380CC4-5D6E-409C-BE32-E72D297353CC}">
              <c16:uniqueId val="{00000001-8C49-41A3-818D-9A07CA6F7B73}"/>
            </c:ext>
          </c:extLst>
        </c:ser>
        <c:dLbls>
          <c:showLegendKey val="0"/>
          <c:showVal val="0"/>
          <c:showCatName val="0"/>
          <c:showSerName val="0"/>
          <c:showPercent val="0"/>
          <c:showBubbleSize val="0"/>
        </c:dLbls>
        <c:marker val="1"/>
        <c:smooth val="0"/>
        <c:axId val="458256944"/>
        <c:axId val="458253024"/>
      </c:lineChart>
      <c:dateAx>
        <c:axId val="458256944"/>
        <c:scaling>
          <c:orientation val="minMax"/>
        </c:scaling>
        <c:delete val="1"/>
        <c:axPos val="b"/>
        <c:numFmt formatCode="&quot;H&quot;yy" sourceLinked="1"/>
        <c:majorTickMark val="none"/>
        <c:minorTickMark val="none"/>
        <c:tickLblPos val="none"/>
        <c:crossAx val="458253024"/>
        <c:crosses val="autoZero"/>
        <c:auto val="1"/>
        <c:lblOffset val="100"/>
        <c:baseTimeUnit val="years"/>
      </c:dateAx>
      <c:valAx>
        <c:axId val="45825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25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65.62</c:v>
                </c:pt>
                <c:pt idx="1">
                  <c:v>66.03</c:v>
                </c:pt>
                <c:pt idx="2">
                  <c:v>71.23</c:v>
                </c:pt>
                <c:pt idx="3">
                  <c:v>61.06</c:v>
                </c:pt>
                <c:pt idx="4">
                  <c:v>56.52</c:v>
                </c:pt>
              </c:numCache>
            </c:numRef>
          </c:val>
          <c:extLst xmlns:c16r2="http://schemas.microsoft.com/office/drawing/2015/06/chart">
            <c:ext xmlns:c16="http://schemas.microsoft.com/office/drawing/2014/chart" uri="{C3380CC4-5D6E-409C-BE32-E72D297353CC}">
              <c16:uniqueId val="{00000000-A3F1-4615-A28C-D98521BA4FFC}"/>
            </c:ext>
          </c:extLst>
        </c:ser>
        <c:dLbls>
          <c:showLegendKey val="0"/>
          <c:showVal val="0"/>
          <c:showCatName val="0"/>
          <c:showSerName val="0"/>
          <c:showPercent val="0"/>
          <c:showBubbleSize val="0"/>
        </c:dLbls>
        <c:gapWidth val="150"/>
        <c:axId val="458253416"/>
        <c:axId val="45825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53.29</c:v>
                </c:pt>
                <c:pt idx="1">
                  <c:v>53.59</c:v>
                </c:pt>
                <c:pt idx="2">
                  <c:v>51.08</c:v>
                </c:pt>
                <c:pt idx="3">
                  <c:v>64.44</c:v>
                </c:pt>
                <c:pt idx="4">
                  <c:v>60.53</c:v>
                </c:pt>
              </c:numCache>
            </c:numRef>
          </c:val>
          <c:smooth val="0"/>
          <c:extLst xmlns:c16r2="http://schemas.microsoft.com/office/drawing/2015/06/chart">
            <c:ext xmlns:c16="http://schemas.microsoft.com/office/drawing/2014/chart" uri="{C3380CC4-5D6E-409C-BE32-E72D297353CC}">
              <c16:uniqueId val="{00000001-A3F1-4615-A28C-D98521BA4FFC}"/>
            </c:ext>
          </c:extLst>
        </c:ser>
        <c:dLbls>
          <c:showLegendKey val="0"/>
          <c:showVal val="0"/>
          <c:showCatName val="0"/>
          <c:showSerName val="0"/>
          <c:showPercent val="0"/>
          <c:showBubbleSize val="0"/>
        </c:dLbls>
        <c:marker val="1"/>
        <c:smooth val="0"/>
        <c:axId val="458253416"/>
        <c:axId val="458258904"/>
      </c:lineChart>
      <c:dateAx>
        <c:axId val="458253416"/>
        <c:scaling>
          <c:orientation val="minMax"/>
        </c:scaling>
        <c:delete val="1"/>
        <c:axPos val="b"/>
        <c:numFmt formatCode="&quot;H&quot;yy" sourceLinked="1"/>
        <c:majorTickMark val="none"/>
        <c:minorTickMark val="none"/>
        <c:tickLblPos val="none"/>
        <c:crossAx val="458258904"/>
        <c:crosses val="autoZero"/>
        <c:auto val="1"/>
        <c:lblOffset val="100"/>
        <c:baseTimeUnit val="years"/>
      </c:dateAx>
      <c:valAx>
        <c:axId val="45825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25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188.2</c:v>
                </c:pt>
                <c:pt idx="1">
                  <c:v>185.15</c:v>
                </c:pt>
                <c:pt idx="2">
                  <c:v>175.99</c:v>
                </c:pt>
                <c:pt idx="3">
                  <c:v>207.91</c:v>
                </c:pt>
                <c:pt idx="4">
                  <c:v>223.77</c:v>
                </c:pt>
              </c:numCache>
            </c:numRef>
          </c:val>
          <c:extLst xmlns:c16r2="http://schemas.microsoft.com/office/drawing/2015/06/chart">
            <c:ext xmlns:c16="http://schemas.microsoft.com/office/drawing/2014/chart" uri="{C3380CC4-5D6E-409C-BE32-E72D297353CC}">
              <c16:uniqueId val="{00000000-DE60-428E-88DB-D60F273EAB2B}"/>
            </c:ext>
          </c:extLst>
        </c:ser>
        <c:dLbls>
          <c:showLegendKey val="0"/>
          <c:showVal val="0"/>
          <c:showCatName val="0"/>
          <c:showSerName val="0"/>
          <c:showPercent val="0"/>
          <c:showBubbleSize val="0"/>
        </c:dLbls>
        <c:gapWidth val="150"/>
        <c:axId val="458254592"/>
        <c:axId val="45825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259.02</c:v>
                </c:pt>
                <c:pt idx="1">
                  <c:v>259.79000000000002</c:v>
                </c:pt>
                <c:pt idx="2">
                  <c:v>262.13</c:v>
                </c:pt>
                <c:pt idx="3">
                  <c:v>197.14</c:v>
                </c:pt>
                <c:pt idx="4">
                  <c:v>210.72</c:v>
                </c:pt>
              </c:numCache>
            </c:numRef>
          </c:val>
          <c:smooth val="0"/>
          <c:extLst xmlns:c16r2="http://schemas.microsoft.com/office/drawing/2015/06/chart">
            <c:ext xmlns:c16="http://schemas.microsoft.com/office/drawing/2014/chart" uri="{C3380CC4-5D6E-409C-BE32-E72D297353CC}">
              <c16:uniqueId val="{00000001-DE60-428E-88DB-D60F273EAB2B}"/>
            </c:ext>
          </c:extLst>
        </c:ser>
        <c:dLbls>
          <c:showLegendKey val="0"/>
          <c:showVal val="0"/>
          <c:showCatName val="0"/>
          <c:showSerName val="0"/>
          <c:showPercent val="0"/>
          <c:showBubbleSize val="0"/>
        </c:dLbls>
        <c:marker val="1"/>
        <c:smooth val="0"/>
        <c:axId val="458254592"/>
        <c:axId val="458254984"/>
      </c:lineChart>
      <c:dateAx>
        <c:axId val="458254592"/>
        <c:scaling>
          <c:orientation val="minMax"/>
        </c:scaling>
        <c:delete val="1"/>
        <c:axPos val="b"/>
        <c:numFmt formatCode="&quot;H&quot;yy" sourceLinked="1"/>
        <c:majorTickMark val="none"/>
        <c:minorTickMark val="none"/>
        <c:tickLblPos val="none"/>
        <c:crossAx val="458254984"/>
        <c:crosses val="autoZero"/>
        <c:auto val="1"/>
        <c:lblOffset val="100"/>
        <c:baseTimeUnit val="years"/>
      </c:dateAx>
      <c:valAx>
        <c:axId val="45825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2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徳島県　那賀町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D2</v>
      </c>
      <c r="X8" s="66"/>
      <c r="Y8" s="66"/>
      <c r="Z8" s="66"/>
      <c r="AA8" s="66"/>
      <c r="AB8" s="66"/>
      <c r="AC8" s="66"/>
      <c r="AD8" s="66" t="str">
        <f>データ!$M$6</f>
        <v>非設置</v>
      </c>
      <c r="AE8" s="66"/>
      <c r="AF8" s="66"/>
      <c r="AG8" s="66"/>
      <c r="AH8" s="66"/>
      <c r="AI8" s="66"/>
      <c r="AJ8" s="66"/>
      <c r="AK8" s="2"/>
      <c r="AL8" s="55">
        <f>データ!$R$6</f>
        <v>7716</v>
      </c>
      <c r="AM8" s="55"/>
      <c r="AN8" s="55"/>
      <c r="AO8" s="55"/>
      <c r="AP8" s="55"/>
      <c r="AQ8" s="55"/>
      <c r="AR8" s="55"/>
      <c r="AS8" s="55"/>
      <c r="AT8" s="45">
        <f>データ!$S$6</f>
        <v>694.98</v>
      </c>
      <c r="AU8" s="45"/>
      <c r="AV8" s="45"/>
      <c r="AW8" s="45"/>
      <c r="AX8" s="45"/>
      <c r="AY8" s="45"/>
      <c r="AZ8" s="45"/>
      <c r="BA8" s="45"/>
      <c r="BB8" s="45">
        <f>データ!$T$6</f>
        <v>11.1</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70.12</v>
      </c>
      <c r="Q10" s="45"/>
      <c r="R10" s="45"/>
      <c r="S10" s="45"/>
      <c r="T10" s="45"/>
      <c r="U10" s="45"/>
      <c r="V10" s="45"/>
      <c r="W10" s="55">
        <f>データ!$Q$6</f>
        <v>2200</v>
      </c>
      <c r="X10" s="55"/>
      <c r="Y10" s="55"/>
      <c r="Z10" s="55"/>
      <c r="AA10" s="55"/>
      <c r="AB10" s="55"/>
      <c r="AC10" s="55"/>
      <c r="AD10" s="2"/>
      <c r="AE10" s="2"/>
      <c r="AF10" s="2"/>
      <c r="AG10" s="2"/>
      <c r="AH10" s="2"/>
      <c r="AI10" s="2"/>
      <c r="AJ10" s="2"/>
      <c r="AK10" s="2"/>
      <c r="AL10" s="55">
        <f>データ!$U$6</f>
        <v>5327</v>
      </c>
      <c r="AM10" s="55"/>
      <c r="AN10" s="55"/>
      <c r="AO10" s="55"/>
      <c r="AP10" s="55"/>
      <c r="AQ10" s="55"/>
      <c r="AR10" s="55"/>
      <c r="AS10" s="55"/>
      <c r="AT10" s="45">
        <f>データ!$V$6</f>
        <v>24.13</v>
      </c>
      <c r="AU10" s="45"/>
      <c r="AV10" s="45"/>
      <c r="AW10" s="45"/>
      <c r="AX10" s="45"/>
      <c r="AY10" s="45"/>
      <c r="AZ10" s="45"/>
      <c r="BA10" s="45"/>
      <c r="BB10" s="45">
        <f>データ!$W$6</f>
        <v>220.76</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114</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SwmSal2jhYLjL3PR3UqP7F90fKdDu/yN1+niQ2A3X0DB4yU+iIq12NPel1pn2R0bTNdAuEqY4iQ8Xyb8TTWrLQ==" saltValue="raESwWK90Im4UNpc7GAt1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363685</v>
      </c>
      <c r="D6" s="20">
        <f t="shared" si="3"/>
        <v>47</v>
      </c>
      <c r="E6" s="20">
        <f t="shared" si="3"/>
        <v>1</v>
      </c>
      <c r="F6" s="20">
        <f t="shared" si="3"/>
        <v>0</v>
      </c>
      <c r="G6" s="20">
        <f t="shared" si="3"/>
        <v>0</v>
      </c>
      <c r="H6" s="20" t="str">
        <f t="shared" si="3"/>
        <v>徳島県　那賀町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70.12</v>
      </c>
      <c r="Q6" s="21">
        <f t="shared" si="3"/>
        <v>2200</v>
      </c>
      <c r="R6" s="21">
        <f t="shared" si="3"/>
        <v>7716</v>
      </c>
      <c r="S6" s="21">
        <f t="shared" si="3"/>
        <v>694.98</v>
      </c>
      <c r="T6" s="21">
        <f t="shared" si="3"/>
        <v>11.1</v>
      </c>
      <c r="U6" s="21">
        <f t="shared" si="3"/>
        <v>5327</v>
      </c>
      <c r="V6" s="21">
        <f t="shared" si="3"/>
        <v>24.13</v>
      </c>
      <c r="W6" s="21">
        <f t="shared" si="3"/>
        <v>220.76</v>
      </c>
      <c r="X6" s="22">
        <f>IF(X7="",NA(),X7)</f>
        <v>78.56</v>
      </c>
      <c r="Y6" s="22">
        <f t="shared" ref="Y6:AG6" si="4">IF(Y7="",NA(),Y7)</f>
        <v>100</v>
      </c>
      <c r="Z6" s="22">
        <f t="shared" si="4"/>
        <v>131.27000000000001</v>
      </c>
      <c r="AA6" s="22">
        <f t="shared" si="4"/>
        <v>97.97</v>
      </c>
      <c r="AB6" s="22">
        <f t="shared" si="4"/>
        <v>85.34</v>
      </c>
      <c r="AC6" s="22">
        <f t="shared" si="4"/>
        <v>73.959999999999994</v>
      </c>
      <c r="AD6" s="22">
        <f t="shared" si="4"/>
        <v>75.010000000000005</v>
      </c>
      <c r="AE6" s="22">
        <f t="shared" si="4"/>
        <v>72.760000000000005</v>
      </c>
      <c r="AF6" s="22">
        <f t="shared" si="4"/>
        <v>82.57</v>
      </c>
      <c r="AG6" s="22">
        <f t="shared" si="4"/>
        <v>81.17</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743.39</v>
      </c>
      <c r="BF6" s="22">
        <f t="shared" ref="BF6:BN6" si="7">IF(BF7="",NA(),BF7)</f>
        <v>827.53</v>
      </c>
      <c r="BG6" s="22">
        <f t="shared" si="7"/>
        <v>915.33</v>
      </c>
      <c r="BH6" s="22">
        <f t="shared" si="7"/>
        <v>987.5</v>
      </c>
      <c r="BI6" s="22">
        <f t="shared" si="7"/>
        <v>1030.3399999999999</v>
      </c>
      <c r="BJ6" s="22">
        <f t="shared" si="7"/>
        <v>1295.06</v>
      </c>
      <c r="BK6" s="22">
        <f t="shared" si="7"/>
        <v>1168.7</v>
      </c>
      <c r="BL6" s="22">
        <f t="shared" si="7"/>
        <v>1245.46</v>
      </c>
      <c r="BM6" s="22">
        <f t="shared" si="7"/>
        <v>834.1</v>
      </c>
      <c r="BN6" s="22">
        <f t="shared" si="7"/>
        <v>853.42</v>
      </c>
      <c r="BO6" s="21" t="str">
        <f>IF(BO7="","",IF(BO7="-","【-】","【"&amp;SUBSTITUTE(TEXT(BO7,"#,##0.00"),"-","△")&amp;"】"))</f>
        <v>【940.88】</v>
      </c>
      <c r="BP6" s="22">
        <f>IF(BP7="",NA(),BP7)</f>
        <v>65.62</v>
      </c>
      <c r="BQ6" s="22">
        <f t="shared" ref="BQ6:BY6" si="8">IF(BQ7="",NA(),BQ7)</f>
        <v>66.03</v>
      </c>
      <c r="BR6" s="22">
        <f t="shared" si="8"/>
        <v>71.23</v>
      </c>
      <c r="BS6" s="22">
        <f t="shared" si="8"/>
        <v>61.06</v>
      </c>
      <c r="BT6" s="22">
        <f t="shared" si="8"/>
        <v>56.52</v>
      </c>
      <c r="BU6" s="22">
        <f t="shared" si="8"/>
        <v>53.29</v>
      </c>
      <c r="BV6" s="22">
        <f t="shared" si="8"/>
        <v>53.59</v>
      </c>
      <c r="BW6" s="22">
        <f t="shared" si="8"/>
        <v>51.08</v>
      </c>
      <c r="BX6" s="22">
        <f t="shared" si="8"/>
        <v>64.44</v>
      </c>
      <c r="BY6" s="22">
        <f t="shared" si="8"/>
        <v>60.53</v>
      </c>
      <c r="BZ6" s="21" t="str">
        <f>IF(BZ7="","",IF(BZ7="-","【-】","【"&amp;SUBSTITUTE(TEXT(BZ7,"#,##0.00"),"-","△")&amp;"】"))</f>
        <v>【54.59】</v>
      </c>
      <c r="CA6" s="22">
        <f>IF(CA7="",NA(),CA7)</f>
        <v>188.2</v>
      </c>
      <c r="CB6" s="22">
        <f t="shared" ref="CB6:CJ6" si="9">IF(CB7="",NA(),CB7)</f>
        <v>185.15</v>
      </c>
      <c r="CC6" s="22">
        <f t="shared" si="9"/>
        <v>175.99</v>
      </c>
      <c r="CD6" s="22">
        <f t="shared" si="9"/>
        <v>207.91</v>
      </c>
      <c r="CE6" s="22">
        <f t="shared" si="9"/>
        <v>223.77</v>
      </c>
      <c r="CF6" s="22">
        <f t="shared" si="9"/>
        <v>259.02</v>
      </c>
      <c r="CG6" s="22">
        <f t="shared" si="9"/>
        <v>259.79000000000002</v>
      </c>
      <c r="CH6" s="22">
        <f t="shared" si="9"/>
        <v>262.13</v>
      </c>
      <c r="CI6" s="22">
        <f t="shared" si="9"/>
        <v>197.14</v>
      </c>
      <c r="CJ6" s="22">
        <f t="shared" si="9"/>
        <v>210.72</v>
      </c>
      <c r="CK6" s="21" t="str">
        <f>IF(CK7="","",IF(CK7="-","【-】","【"&amp;SUBSTITUTE(TEXT(CK7,"#,##0.00"),"-","△")&amp;"】"))</f>
        <v>【301.20】</v>
      </c>
      <c r="CL6" s="22">
        <f>IF(CL7="",NA(),CL7)</f>
        <v>67.52</v>
      </c>
      <c r="CM6" s="22">
        <f t="shared" ref="CM6:CU6" si="10">IF(CM7="",NA(),CM7)</f>
        <v>70.2</v>
      </c>
      <c r="CN6" s="22">
        <f t="shared" si="10"/>
        <v>64.400000000000006</v>
      </c>
      <c r="CO6" s="22">
        <f t="shared" si="10"/>
        <v>70.400000000000006</v>
      </c>
      <c r="CP6" s="22">
        <f t="shared" si="10"/>
        <v>66.09</v>
      </c>
      <c r="CQ6" s="22">
        <f t="shared" si="10"/>
        <v>56.65</v>
      </c>
      <c r="CR6" s="22">
        <f t="shared" si="10"/>
        <v>56.41</v>
      </c>
      <c r="CS6" s="22">
        <f t="shared" si="10"/>
        <v>54.9</v>
      </c>
      <c r="CT6" s="22">
        <f t="shared" si="10"/>
        <v>55.7</v>
      </c>
      <c r="CU6" s="22">
        <f t="shared" si="10"/>
        <v>54.87</v>
      </c>
      <c r="CV6" s="21" t="str">
        <f>IF(CV7="","",IF(CV7="-","【-】","【"&amp;SUBSTITUTE(TEXT(CV7,"#,##0.00"),"-","△")&amp;"】"))</f>
        <v>【56.42】</v>
      </c>
      <c r="CW6" s="22">
        <f>IF(CW7="",NA(),CW7)</f>
        <v>77.25</v>
      </c>
      <c r="CX6" s="22">
        <f t="shared" ref="CX6:DF6" si="11">IF(CX7="",NA(),CX7)</f>
        <v>72.02</v>
      </c>
      <c r="CY6" s="22">
        <f t="shared" si="11"/>
        <v>74.84</v>
      </c>
      <c r="CZ6" s="22">
        <f t="shared" si="11"/>
        <v>66.91</v>
      </c>
      <c r="DA6" s="22">
        <f t="shared" si="11"/>
        <v>70.37</v>
      </c>
      <c r="DB6" s="22">
        <f t="shared" si="11"/>
        <v>76.13</v>
      </c>
      <c r="DC6" s="22">
        <f t="shared" si="11"/>
        <v>75.12</v>
      </c>
      <c r="DD6" s="22">
        <f t="shared" si="11"/>
        <v>74.27</v>
      </c>
      <c r="DE6" s="22">
        <f t="shared" si="11"/>
        <v>71.81</v>
      </c>
      <c r="DF6" s="22">
        <f t="shared" si="11"/>
        <v>71.819999999999993</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3.58</v>
      </c>
      <c r="EE6" s="22">
        <f t="shared" ref="EE6:EM6" si="14">IF(EE7="",NA(),EE7)</f>
        <v>0.92</v>
      </c>
      <c r="EF6" s="21">
        <f t="shared" si="14"/>
        <v>0</v>
      </c>
      <c r="EG6" s="22">
        <f t="shared" si="14"/>
        <v>1.65</v>
      </c>
      <c r="EH6" s="22">
        <f t="shared" si="14"/>
        <v>1.28</v>
      </c>
      <c r="EI6" s="22">
        <f t="shared" si="14"/>
        <v>0.96</v>
      </c>
      <c r="EJ6" s="22">
        <f t="shared" si="14"/>
        <v>0.65</v>
      </c>
      <c r="EK6" s="22">
        <f t="shared" si="14"/>
        <v>0.52</v>
      </c>
      <c r="EL6" s="22">
        <f t="shared" si="14"/>
        <v>1.48</v>
      </c>
      <c r="EM6" s="22">
        <f t="shared" si="14"/>
        <v>0.45</v>
      </c>
      <c r="EN6" s="21" t="str">
        <f>IF(EN7="","",IF(EN7="-","【-】","【"&amp;SUBSTITUTE(TEXT(EN7,"#,##0.00"),"-","△")&amp;"】"))</f>
        <v>【0.58】</v>
      </c>
    </row>
    <row r="7" spans="1:144" s="23" customFormat="1" x14ac:dyDescent="0.15">
      <c r="A7" s="15"/>
      <c r="B7" s="24">
        <v>2021</v>
      </c>
      <c r="C7" s="24">
        <v>363685</v>
      </c>
      <c r="D7" s="24">
        <v>47</v>
      </c>
      <c r="E7" s="24">
        <v>1</v>
      </c>
      <c r="F7" s="24">
        <v>0</v>
      </c>
      <c r="G7" s="24">
        <v>0</v>
      </c>
      <c r="H7" s="24" t="s">
        <v>96</v>
      </c>
      <c r="I7" s="24" t="s">
        <v>97</v>
      </c>
      <c r="J7" s="24" t="s">
        <v>98</v>
      </c>
      <c r="K7" s="24" t="s">
        <v>99</v>
      </c>
      <c r="L7" s="24" t="s">
        <v>100</v>
      </c>
      <c r="M7" s="24" t="s">
        <v>101</v>
      </c>
      <c r="N7" s="25" t="s">
        <v>102</v>
      </c>
      <c r="O7" s="25" t="s">
        <v>103</v>
      </c>
      <c r="P7" s="25">
        <v>70.12</v>
      </c>
      <c r="Q7" s="25">
        <v>2200</v>
      </c>
      <c r="R7" s="25">
        <v>7716</v>
      </c>
      <c r="S7" s="25">
        <v>694.98</v>
      </c>
      <c r="T7" s="25">
        <v>11.1</v>
      </c>
      <c r="U7" s="25">
        <v>5327</v>
      </c>
      <c r="V7" s="25">
        <v>24.13</v>
      </c>
      <c r="W7" s="25">
        <v>220.76</v>
      </c>
      <c r="X7" s="25">
        <v>78.56</v>
      </c>
      <c r="Y7" s="25">
        <v>100</v>
      </c>
      <c r="Z7" s="25">
        <v>131.27000000000001</v>
      </c>
      <c r="AA7" s="25">
        <v>97.97</v>
      </c>
      <c r="AB7" s="25">
        <v>85.34</v>
      </c>
      <c r="AC7" s="25">
        <v>73.959999999999994</v>
      </c>
      <c r="AD7" s="25">
        <v>75.010000000000005</v>
      </c>
      <c r="AE7" s="25">
        <v>72.760000000000005</v>
      </c>
      <c r="AF7" s="25">
        <v>82.57</v>
      </c>
      <c r="AG7" s="25">
        <v>81.17</v>
      </c>
      <c r="AH7" s="25">
        <v>73.42</v>
      </c>
      <c r="AI7" s="25"/>
      <c r="AJ7" s="25"/>
      <c r="AK7" s="25"/>
      <c r="AL7" s="25"/>
      <c r="AM7" s="25"/>
      <c r="AN7" s="25"/>
      <c r="AO7" s="25"/>
      <c r="AP7" s="25"/>
      <c r="AQ7" s="25"/>
      <c r="AR7" s="25"/>
      <c r="AS7" s="25"/>
      <c r="AT7" s="25"/>
      <c r="AU7" s="25"/>
      <c r="AV7" s="25"/>
      <c r="AW7" s="25"/>
      <c r="AX7" s="25"/>
      <c r="AY7" s="25"/>
      <c r="AZ7" s="25"/>
      <c r="BA7" s="25"/>
      <c r="BB7" s="25"/>
      <c r="BC7" s="25"/>
      <c r="BD7" s="25"/>
      <c r="BE7" s="25">
        <v>743.39</v>
      </c>
      <c r="BF7" s="25">
        <v>827.53</v>
      </c>
      <c r="BG7" s="25">
        <v>915.33</v>
      </c>
      <c r="BH7" s="25">
        <v>987.5</v>
      </c>
      <c r="BI7" s="25">
        <v>1030.3399999999999</v>
      </c>
      <c r="BJ7" s="25">
        <v>1295.06</v>
      </c>
      <c r="BK7" s="25">
        <v>1168.7</v>
      </c>
      <c r="BL7" s="25">
        <v>1245.46</v>
      </c>
      <c r="BM7" s="25">
        <v>834.1</v>
      </c>
      <c r="BN7" s="25">
        <v>853.42</v>
      </c>
      <c r="BO7" s="25">
        <v>940.88</v>
      </c>
      <c r="BP7" s="25">
        <v>65.62</v>
      </c>
      <c r="BQ7" s="25">
        <v>66.03</v>
      </c>
      <c r="BR7" s="25">
        <v>71.23</v>
      </c>
      <c r="BS7" s="25">
        <v>61.06</v>
      </c>
      <c r="BT7" s="25">
        <v>56.52</v>
      </c>
      <c r="BU7" s="25">
        <v>53.29</v>
      </c>
      <c r="BV7" s="25">
        <v>53.59</v>
      </c>
      <c r="BW7" s="25">
        <v>51.08</v>
      </c>
      <c r="BX7" s="25">
        <v>64.44</v>
      </c>
      <c r="BY7" s="25">
        <v>60.53</v>
      </c>
      <c r="BZ7" s="25">
        <v>54.59</v>
      </c>
      <c r="CA7" s="25">
        <v>188.2</v>
      </c>
      <c r="CB7" s="25">
        <v>185.15</v>
      </c>
      <c r="CC7" s="25">
        <v>175.99</v>
      </c>
      <c r="CD7" s="25">
        <v>207.91</v>
      </c>
      <c r="CE7" s="25">
        <v>223.77</v>
      </c>
      <c r="CF7" s="25">
        <v>259.02</v>
      </c>
      <c r="CG7" s="25">
        <v>259.79000000000002</v>
      </c>
      <c r="CH7" s="25">
        <v>262.13</v>
      </c>
      <c r="CI7" s="25">
        <v>197.14</v>
      </c>
      <c r="CJ7" s="25">
        <v>210.72</v>
      </c>
      <c r="CK7" s="25">
        <v>301.2</v>
      </c>
      <c r="CL7" s="25">
        <v>67.52</v>
      </c>
      <c r="CM7" s="25">
        <v>70.2</v>
      </c>
      <c r="CN7" s="25">
        <v>64.400000000000006</v>
      </c>
      <c r="CO7" s="25">
        <v>70.400000000000006</v>
      </c>
      <c r="CP7" s="25">
        <v>66.09</v>
      </c>
      <c r="CQ7" s="25">
        <v>56.65</v>
      </c>
      <c r="CR7" s="25">
        <v>56.41</v>
      </c>
      <c r="CS7" s="25">
        <v>54.9</v>
      </c>
      <c r="CT7" s="25">
        <v>55.7</v>
      </c>
      <c r="CU7" s="25">
        <v>54.87</v>
      </c>
      <c r="CV7" s="25">
        <v>56.42</v>
      </c>
      <c r="CW7" s="25">
        <v>77.25</v>
      </c>
      <c r="CX7" s="25">
        <v>72.02</v>
      </c>
      <c r="CY7" s="25">
        <v>74.84</v>
      </c>
      <c r="CZ7" s="25">
        <v>66.91</v>
      </c>
      <c r="DA7" s="25">
        <v>70.37</v>
      </c>
      <c r="DB7" s="25">
        <v>76.13</v>
      </c>
      <c r="DC7" s="25">
        <v>75.12</v>
      </c>
      <c r="DD7" s="25">
        <v>74.27</v>
      </c>
      <c r="DE7" s="25">
        <v>71.81</v>
      </c>
      <c r="DF7" s="25">
        <v>71.819999999999993</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3.58</v>
      </c>
      <c r="EE7" s="25">
        <v>0.92</v>
      </c>
      <c r="EF7" s="25">
        <v>0</v>
      </c>
      <c r="EG7" s="25">
        <v>1.65</v>
      </c>
      <c r="EH7" s="25">
        <v>1.28</v>
      </c>
      <c r="EI7" s="25">
        <v>0.96</v>
      </c>
      <c r="EJ7" s="25">
        <v>0.65</v>
      </c>
      <c r="EK7" s="25">
        <v>0.52</v>
      </c>
      <c r="EL7" s="25">
        <v>1.48</v>
      </c>
      <c r="EM7" s="25">
        <v>0.45</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NCLJ237</cp:lastModifiedBy>
  <dcterms:created xsi:type="dcterms:W3CDTF">2022-12-01T01:11:16Z</dcterms:created>
  <dcterms:modified xsi:type="dcterms:W3CDTF">2023-01-12T02:25:27Z</dcterms:modified>
  <cp:category/>
</cp:coreProperties>
</file>