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K:\建設課\建設課（住宅・水道）\02 水道\管理\H27から\90 調査もの（県・国など）\05 公営企業に係る経営比較分析表\R4 230203 公営企業に係る経営比較分析表の分析表（令和３年度決算）の分析等について\"/>
    </mc:Choice>
  </mc:AlternateContent>
  <xr:revisionPtr revIDLastSave="0" documentId="13_ncr:1_{79DDBE9A-408E-44BF-AD7A-C6FF62BD49DA}" xr6:coauthVersionLast="47" xr6:coauthVersionMax="47" xr10:uidLastSave="{00000000-0000-0000-0000-000000000000}"/>
  <workbookProtection workbookAlgorithmName="SHA-512" workbookHashValue="K+QxIZIUewlrw0TRyroFMwoEfJOlEKjqHj1kvPGrmLWtPHflG9Eau/cj8zGESUASIHnZn4SvXDvcy+WnQ0A4RA==" workbookSaltValue="aVd0p9ec/nQFupg20LYrx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L10" i="4"/>
  <c r="W10" i="4"/>
  <c r="P10" i="4"/>
  <c r="BB8" i="4"/>
  <c r="W8" i="4"/>
  <c r="P8" i="4"/>
  <c r="B6" i="4"/>
</calcChain>
</file>

<file path=xl/sharedStrings.xml><?xml version="1.0" encoding="utf-8"?>
<sst xmlns="http://schemas.openxmlformats.org/spreadsheetml/2006/main" count="233" uniqueCount="120">
  <si>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</si>
  <si>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</si>
  <si>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</si>
  <si>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</si>
  <si>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</si>
  <si>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</si>
  <si>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</si>
  <si>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</si>
  <si>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</si>
  <si>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</si>
  <si>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</si>
  <si>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</si>
  <si>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</si>
  <si>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</si>
  <si>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</si>
  <si>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</si>
  <si>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</si>
  <si>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</si>
  <si>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</si>
  <si>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</si>
  <si>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</si>
  <si>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</si>
  <si>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</si>
  <si>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</si>
  <si>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</si>
  <si>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</si>
  <si>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</si>
  <si>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</si>
  <si>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</si>
  <si>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</si>
  <si>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</si>
  <si>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</si>
  <si>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</si>
  <si>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</si>
  <si>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</si>
  <si>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</si>
  <si>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</si>
  <si>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</si>
  <si>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</si>
  <si>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</si>
  <si>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</si>
  <si>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</si>
  <si>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</si>
  <si>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</si>
  <si>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</si>
  <si>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</si>
  <si>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</si>
  <si>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</si>
  <si>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</si>
  <si>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</si>
  <si>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</si>
  <si>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</si>
  <si>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</si>
  <si>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</si>
  <si>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</si>
  <si>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</si>
  <si>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</si>
  <si>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</si>
  <si>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</si>
  <si>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</si>
  <si>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</si>
  <si>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</si>
  <si>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</si>
  <si>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</si>
  <si>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</si>
  <si>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</si>
  <si>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</si>
  <si>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</si>
  <si>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</si>
  <si>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</si>
  <si>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</si>
  <si>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</si>
  <si>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</si>
  <si>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</si>
  <si>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</si>
  <si>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</si>
  <si>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</si>
  <si>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</si>
  <si>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</si>
  <si>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</si>
  <si>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</si>
  <si>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</si>
  <si>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</si>
  <si>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</si>
  <si>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</si>
  <si>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</si>
  <si>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</si>
  <si>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</si>
  <si>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</si>
  <si>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</si>
  <si>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</si>
  <si>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</si>
  <si>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</si>
  <si>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</si>
  <si>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</si>
  <si>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</si>
  <si>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</si>
  <si>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</si>
  <si>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</si>
  <si>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</si>
  <si>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</si>
  <si>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</si>
  <si>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</si>
  <si>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</si>
  <si>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</si>
  <si>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</si>
  <si>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</si>
  <si>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</si>
  <si>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</si>
  <si>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</si>
  <si>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</si>
  <si>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</si>
  <si>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</si>
  <si>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</si>
  <si>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</si>
  <si>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</si>
  <si>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</si>
  <si>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上勝町は人口密度が低く、水道施設は山間部にあるため給水収益に対する設備投資の額が大きいことから、収益的収支比率が低くなっている。
　施設の老朽化による漏水が原因で、施設利用率は高く、有収率が低くなっている。
　給水原価は平均を下回っているが、今後、老朽化による修繕が増えことにより上昇し、それに伴い料金回収率が下がる可能性がある。
　</t>
    <rPh sb="49" eb="52">
      <t>シュウエキテキ</t>
    </rPh>
    <rPh sb="52" eb="54">
      <t>シュウシ</t>
    </rPh>
    <rPh sb="54" eb="56">
      <t>ヒリツ</t>
    </rPh>
    <rPh sb="57" eb="58">
      <t>ヒク</t>
    </rPh>
    <rPh sb="106" eb="108">
      <t>キュウスイ</t>
    </rPh>
    <rPh sb="108" eb="110">
      <t>ゲンカ</t>
    </rPh>
    <rPh sb="111" eb="113">
      <t>ヘイキン</t>
    </rPh>
    <rPh sb="114" eb="116">
      <t>シタマワ</t>
    </rPh>
    <rPh sb="122" eb="124">
      <t>コンゴ</t>
    </rPh>
    <rPh sb="125" eb="128">
      <t>ロウキュウカ</t>
    </rPh>
    <rPh sb="131" eb="133">
      <t>シュウゼン</t>
    </rPh>
    <rPh sb="134" eb="135">
      <t>フ</t>
    </rPh>
    <rPh sb="141" eb="143">
      <t>ジョウショウ</t>
    </rPh>
    <rPh sb="148" eb="149">
      <t>トモナ</t>
    </rPh>
    <rPh sb="150" eb="152">
      <t>リョウキン</t>
    </rPh>
    <rPh sb="152" eb="154">
      <t>カイシュウ</t>
    </rPh>
    <rPh sb="154" eb="155">
      <t>リツ</t>
    </rPh>
    <rPh sb="156" eb="157">
      <t>サ</t>
    </rPh>
    <rPh sb="159" eb="162">
      <t>カノウセイ</t>
    </rPh>
    <phoneticPr fontId="4"/>
  </si>
  <si>
    <t>　経営の健全性・効率性は年々悪くなっている。
　今後、給水区域へ安全で安定した水を提供できるように、老朽化施設の更新及び料金改定についても検討する必要がある。
　</t>
    <rPh sb="1" eb="3">
      <t>ケイエイ</t>
    </rPh>
    <rPh sb="4" eb="7">
      <t>ケンゼンセイ</t>
    </rPh>
    <rPh sb="8" eb="11">
      <t>コウリツセイ</t>
    </rPh>
    <rPh sb="12" eb="14">
      <t>ネンネン</t>
    </rPh>
    <rPh sb="14" eb="15">
      <t>ワル</t>
    </rPh>
    <rPh sb="24" eb="26">
      <t>コンゴ</t>
    </rPh>
    <rPh sb="50" eb="53">
      <t>ロウキュウカ</t>
    </rPh>
    <rPh sb="53" eb="55">
      <t>シセツ</t>
    </rPh>
    <rPh sb="56" eb="58">
      <t>コウシン</t>
    </rPh>
    <rPh sb="58" eb="59">
      <t>オヨ</t>
    </rPh>
    <rPh sb="60" eb="62">
      <t>リョウキン</t>
    </rPh>
    <rPh sb="62" eb="64">
      <t>カイテイ</t>
    </rPh>
    <rPh sb="69" eb="71">
      <t>ケントウ</t>
    </rPh>
    <rPh sb="73" eb="75">
      <t>ヒツヨウ</t>
    </rPh>
    <phoneticPr fontId="4"/>
  </si>
  <si>
    <t>　給水区域によって共用年数は異なるが、ある区域は供用開始から５０年が経過した。
　老朽化による漏水が多く発生し修繕費が増えていることから、老朽化した施設の更新が喫緊の課題である。
　今後の給水世帯の減少や有収水量等を鑑みた投資規模とし計画的に更新していく必要がある。</t>
    <rPh sb="1" eb="3">
      <t>キュウスイ</t>
    </rPh>
    <rPh sb="3" eb="5">
      <t>クイキ</t>
    </rPh>
    <rPh sb="9" eb="11">
      <t>キョウヨウ</t>
    </rPh>
    <rPh sb="11" eb="13">
      <t>ネンスウ</t>
    </rPh>
    <rPh sb="14" eb="15">
      <t>コト</t>
    </rPh>
    <rPh sb="21" eb="23">
      <t>クイキ</t>
    </rPh>
    <rPh sb="24" eb="26">
      <t>キョウヨウ</t>
    </rPh>
    <rPh sb="34" eb="36">
      <t>ケイカ</t>
    </rPh>
    <rPh sb="69" eb="71">
      <t>ロウキュウ</t>
    </rPh>
    <rPh sb="117" eb="120">
      <t>ケイカクテキ</t>
    </rPh>
    <rPh sb="121" eb="123">
      <t>コウシン</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</si>
</sst>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3-47DE-9216-11DA89DFEE3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763-47DE-9216-11DA89DFEE3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81.33</c:v>
                </c:pt>
                <c:pt idx="1">
                  <c:v>89.45</c:v>
                </c:pt>
                <c:pt idx="2">
                  <c:v>97.31</c:v>
                </c:pt>
                <c:pt idx="3">
                  <c:v>107.12</c:v>
                </c:pt>
                <c:pt idx="4">
                  <c:v>116.64</c:v>
                </c:pt>
              </c:numCache>
            </c:numRef>
          </c:val>
          <c:extLst>
            <c:ext xmlns:c16="http://schemas.microsoft.com/office/drawing/2014/chart" uri="{C3380CC4-5D6E-409C-BE32-E72D297353CC}">
              <c16:uniqueId val="{00000000-287B-4C4B-92C0-4922936C763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87B-4C4B-92C0-4922936C763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c:v>
                </c:pt>
                <c:pt idx="1">
                  <c:v>52.81</c:v>
                </c:pt>
                <c:pt idx="2">
                  <c:v>50.8</c:v>
                </c:pt>
                <c:pt idx="3">
                  <c:v>48.82</c:v>
                </c:pt>
                <c:pt idx="4">
                  <c:v>43.8</c:v>
                </c:pt>
              </c:numCache>
            </c:numRef>
          </c:val>
          <c:extLst>
            <c:ext xmlns:c16="http://schemas.microsoft.com/office/drawing/2014/chart" uri="{C3380CC4-5D6E-409C-BE32-E72D297353CC}">
              <c16:uniqueId val="{00000000-9AB6-44B4-A472-5B5351810FE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9AB6-44B4-A472-5B5351810FE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161.55000000000001</c:v>
                </c:pt>
                <c:pt idx="1">
                  <c:v>55.61</c:v>
                </c:pt>
                <c:pt idx="2">
                  <c:v>63.1</c:v>
                </c:pt>
                <c:pt idx="3">
                  <c:v>50.76</c:v>
                </c:pt>
                <c:pt idx="4">
                  <c:v>49.41</c:v>
                </c:pt>
              </c:numCache>
            </c:numRef>
          </c:val>
          <c:extLst>
            <c:ext xmlns:c16="http://schemas.microsoft.com/office/drawing/2014/chart" uri="{C3380CC4-5D6E-409C-BE32-E72D297353CC}">
              <c16:uniqueId val="{00000000-7EEB-4D1A-A38A-3B3BEB04E56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EEB-4D1A-A38A-3B3BEB04E56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2-4C8A-96E0-0840F4BD8B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2-4C8A-96E0-0840F4BD8B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6-4694-AC75-E9B779C7CC5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6-4694-AC75-E9B779C7CC5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1-4D3C-8C22-F6E3C4D0B8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1-4D3C-8C22-F6E3C4D0B8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3-4C2B-B43C-A6E3FA7FF95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3-4C2B-B43C-A6E3FA7FF95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1172.4100000000001</c:v>
                </c:pt>
                <c:pt idx="1">
                  <c:v>1099.31</c:v>
                </c:pt>
                <c:pt idx="2">
                  <c:v>962.48</c:v>
                </c:pt>
                <c:pt idx="3">
                  <c:v>842.53</c:v>
                </c:pt>
                <c:pt idx="4">
                  <c:v>768.57</c:v>
                </c:pt>
              </c:numCache>
            </c:numRef>
          </c:val>
          <c:extLst>
            <c:ext xmlns:c16="http://schemas.microsoft.com/office/drawing/2014/chart" uri="{C3380CC4-5D6E-409C-BE32-E72D297353CC}">
              <c16:uniqueId val="{00000000-DB91-4C6F-8061-8843BB3C65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B91-4C6F-8061-8843BB3C65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50.7</c:v>
                </c:pt>
                <c:pt idx="1">
                  <c:v>48.7</c:v>
                </c:pt>
                <c:pt idx="2">
                  <c:v>56.31</c:v>
                </c:pt>
                <c:pt idx="3">
                  <c:v>46.52</c:v>
                </c:pt>
                <c:pt idx="4">
                  <c:v>45.46</c:v>
                </c:pt>
              </c:numCache>
            </c:numRef>
          </c:val>
          <c:extLst>
            <c:ext xmlns:c16="http://schemas.microsoft.com/office/drawing/2014/chart" uri="{C3380CC4-5D6E-409C-BE32-E72D297353CC}">
              <c16:uniqueId val="{00000000-A23F-4B18-957F-8EF7B28715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A23F-4B18-957F-8EF7B28715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254.53</c:v>
                </c:pt>
                <c:pt idx="1">
                  <c:v>267.31</c:v>
                </c:pt>
                <c:pt idx="2">
                  <c:v>228.37</c:v>
                </c:pt>
                <c:pt idx="3">
                  <c:v>272.57</c:v>
                </c:pt>
                <c:pt idx="4">
                  <c:v>282.69</c:v>
                </c:pt>
              </c:numCache>
            </c:numRef>
          </c:val>
          <c:extLst>
            <c:ext xmlns:c16="http://schemas.microsoft.com/office/drawing/2014/chart" uri="{C3380CC4-5D6E-409C-BE32-E72D297353CC}">
              <c16:uniqueId val="{00000000-FDD7-4863-B44A-66712D81CFE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DD7-4863-B44A-66712D81CFE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4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上勝町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1457</v>
      </c>
      <c r="AM8" s="60"/>
      <c r="AN8" s="60"/>
      <c r="AO8" s="60"/>
      <c r="AP8" s="60"/>
      <c r="AQ8" s="60"/>
      <c r="AR8" s="60"/>
      <c r="AS8" s="60"/>
      <c r="AT8" s="36">
        <f>データ!$S$6</f>
        <v>109.63</v>
      </c>
      <c r="AU8" s="36"/>
      <c r="AV8" s="36"/>
      <c r="AW8" s="36"/>
      <c r="AX8" s="36"/>
      <c r="AY8" s="36"/>
      <c r="AZ8" s="36"/>
      <c r="BA8" s="36"/>
      <c r="BB8" s="36">
        <f>データ!$T$6</f>
        <v>13.29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59.11</v>
      </c>
      <c r="Q10" s="36"/>
      <c r="R10" s="36"/>
      <c r="S10" s="36"/>
      <c r="T10" s="36"/>
      <c r="U10" s="36"/>
      <c r="V10" s="36"/>
      <c r="W10" s="60">
        <f>データ!$Q$6</f>
        <v>1870</v>
      </c>
      <c r="X10" s="60"/>
      <c r="Y10" s="60"/>
      <c r="Z10" s="60"/>
      <c r="AA10" s="60"/>
      <c r="AB10" s="60"/>
      <c r="AC10" s="60"/>
      <c r="AD10" s="2"/>
      <c r="AE10" s="2"/>
      <c r="AF10" s="2"/>
      <c r="AG10" s="2"/>
      <c r="AH10" s="2"/>
      <c r="AI10" s="2"/>
      <c r="AJ10" s="2"/>
      <c r="AK10" s="2"/>
      <c r="AL10" s="60">
        <f>データ!$U$6</f>
        <v>850</v>
      </c>
      <c r="AM10" s="60"/>
      <c r="AN10" s="60"/>
      <c r="AO10" s="60"/>
      <c r="AP10" s="60"/>
      <c r="AQ10" s="60"/>
      <c r="AR10" s="60"/>
      <c r="AS10" s="60"/>
      <c r="AT10" s="36">
        <f>データ!$V$6</f>
        <v>6.9</v>
      </c>
      <c r="AU10" s="36"/>
      <c r="AV10" s="36"/>
      <c r="AW10" s="36"/>
      <c r="AX10" s="36"/>
      <c r="AY10" s="36"/>
      <c r="AZ10" s="36"/>
      <c r="BA10" s="36"/>
      <c r="BB10" s="36">
        <f>データ!$W$6</f>
        <v>123.19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119</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GjQMxXOcBlZJ4whZodOGAsbGaCfYTROZganknl3RpYyjAQwHe1BLHuP1PmS7dKqn/KCvA8WpIfvlpwh0wxnrqw==" saltValue="dlaYgMxc49lv46GqtQZP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363022</v>
      </c>
      <c r="D6" s="20">
        <f t="shared" si="3"/>
        <v>47</v>
      </c>
      <c r="E6" s="20">
        <f t="shared" si="3"/>
        <v>1</v>
      </c>
      <c r="F6" s="20">
        <f t="shared" si="3"/>
        <v>0</v>
      </c>
      <c r="G6" s="20">
        <f t="shared" si="3"/>
        <v>0</v>
      </c>
      <c r="H6" s="20" t="str">
        <f t="shared" si="3"/>
        <v>徳島県　上勝町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59.11</v>
      </c>
      <c r="Q6" s="21">
        <f t="shared" si="3"/>
        <v>1870</v>
      </c>
      <c r="R6" s="21">
        <f t="shared" si="3"/>
        <v>1457</v>
      </c>
      <c r="S6" s="21">
        <f t="shared" si="3"/>
        <v>109.63</v>
      </c>
      <c r="T6" s="21">
        <f t="shared" si="3"/>
        <v>13.29</v>
      </c>
      <c r="U6" s="21">
        <f t="shared" si="3"/>
        <v>850</v>
      </c>
      <c r="V6" s="21">
        <f t="shared" si="3"/>
        <v>6.9</v>
      </c>
      <c r="W6" s="21">
        <f t="shared" si="3"/>
        <v>123.19</v>
      </c>
      <c r="X6" s="22">
        <f>IF(X7="",NA(),X7)</f>
        <v>161.55000000000001</v>
      </c>
      <c r="Y6" s="22">
        <f t="shared" ref="Y6:AG6" si="4">IF(Y7="",NA(),Y7)</f>
        <v>55.61</v>
      </c>
      <c r="Z6" s="22">
        <f t="shared" si="4"/>
        <v>63.1</v>
      </c>
      <c r="AA6" s="22">
        <f t="shared" si="4"/>
        <v>50.76</v>
      </c>
      <c r="AB6" s="22">
        <f t="shared" si="4"/>
        <v>49.41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1172.4100000000001</v>
      </c>
      <c r="BF6" s="22">
        <f t="shared" ref="BF6:BN6" si="7">IF(BF7="",NA(),BF7)</f>
        <v>1099.31</v>
      </c>
      <c r="BG6" s="22">
        <f t="shared" si="7"/>
        <v>962.48</v>
      </c>
      <c r="BH6" s="22">
        <f t="shared" si="7"/>
        <v>842.53</v>
      </c>
      <c r="BI6" s="22">
        <f t="shared" si="7"/>
        <v>768.57</v>
      </c>
      <c r="BJ6" s="22">
        <f t="shared" si="7"/>
        <v>1302.33</v>
      </c>
      <c r="BK6" s="22">
        <f t="shared" si="7"/>
        <v>1274.21</v>
      </c>
      <c r="BL6" s="22">
        <f t="shared" si="7"/>
        <v>1183.92</v>
      </c>
      <c r="BM6" s="22">
        <f t="shared" si="7"/>
        <v>1128.72</v>
      </c>
      <c r="BN6" s="22">
        <f t="shared" si="7"/>
        <v>1125.25</v>
      </c>
      <c r="BO6" s="21" t="str">
        <f>IF(BO7="","",IF(BO7="-","【-】","【"&amp;SUBSTITUTE(TEXT(BO7,"#,##0.00"),"-","△")&amp;"】"))</f>
        <v>【940.88】</v>
      </c>
      <c r="BP6" s="22">
        <f>IF(BP7="",NA(),BP7)</f>
        <v>50.7</v>
      </c>
      <c r="BQ6" s="22">
        <f t="shared" ref="BQ6:BY6" si="8">IF(BQ7="",NA(),BQ7)</f>
        <v>48.7</v>
      </c>
      <c r="BR6" s="22">
        <f t="shared" si="8"/>
        <v>56.31</v>
      </c>
      <c r="BS6" s="22">
        <f t="shared" si="8"/>
        <v>46.52</v>
      </c>
      <c r="BT6" s="22">
        <f t="shared" si="8"/>
        <v>45.46</v>
      </c>
      <c r="BU6" s="22">
        <f t="shared" si="8"/>
        <v>40.89</v>
      </c>
      <c r="BV6" s="22">
        <f t="shared" si="8"/>
        <v>41.25</v>
      </c>
      <c r="BW6" s="22">
        <f t="shared" si="8"/>
        <v>42.5</v>
      </c>
      <c r="BX6" s="22">
        <f t="shared" si="8"/>
        <v>41.84</v>
      </c>
      <c r="BY6" s="22">
        <f t="shared" si="8"/>
        <v>41.44</v>
      </c>
      <c r="BZ6" s="21" t="str">
        <f>IF(BZ7="","",IF(BZ7="-","【-】","【"&amp;SUBSTITUTE(TEXT(BZ7,"#,##0.00"),"-","△")&amp;"】"))</f>
        <v>【54.59】</v>
      </c>
      <c r="CA6" s="22">
        <f>IF(CA7="",NA(),CA7)</f>
        <v>254.53</v>
      </c>
      <c r="CB6" s="22">
        <f t="shared" ref="CB6:CJ6" si="9">IF(CB7="",NA(),CB7)</f>
        <v>267.31</v>
      </c>
      <c r="CC6" s="22">
        <f t="shared" si="9"/>
        <v>228.37</v>
      </c>
      <c r="CD6" s="22">
        <f t="shared" si="9"/>
        <v>272.57</v>
      </c>
      <c r="CE6" s="22">
        <f t="shared" si="9"/>
        <v>282.69</v>
      </c>
      <c r="CF6" s="22">
        <f t="shared" si="9"/>
        <v>383.2</v>
      </c>
      <c r="CG6" s="22">
        <f t="shared" si="9"/>
        <v>383.25</v>
      </c>
      <c r="CH6" s="22">
        <f t="shared" si="9"/>
        <v>377.72</v>
      </c>
      <c r="CI6" s="22">
        <f t="shared" si="9"/>
        <v>390.47</v>
      </c>
      <c r="CJ6" s="22">
        <f t="shared" si="9"/>
        <v>403.61</v>
      </c>
      <c r="CK6" s="21" t="str">
        <f>IF(CK7="","",IF(CK7="-","【-】","【"&amp;SUBSTITUTE(TEXT(CK7,"#,##0.00"),"-","△")&amp;"】"))</f>
        <v>【301.20】</v>
      </c>
      <c r="CL6" s="22">
        <f>IF(CL7="",NA(),CL7)</f>
        <v>81.33</v>
      </c>
      <c r="CM6" s="22">
        <f t="shared" ref="CM6:CU6" si="10">IF(CM7="",NA(),CM7)</f>
        <v>89.45</v>
      </c>
      <c r="CN6" s="22">
        <f t="shared" si="10"/>
        <v>97.31</v>
      </c>
      <c r="CO6" s="22">
        <f t="shared" si="10"/>
        <v>107.12</v>
      </c>
      <c r="CP6" s="22">
        <f t="shared" si="10"/>
        <v>116.64</v>
      </c>
      <c r="CQ6" s="22">
        <f t="shared" si="10"/>
        <v>47.95</v>
      </c>
      <c r="CR6" s="22">
        <f t="shared" si="10"/>
        <v>48.26</v>
      </c>
      <c r="CS6" s="22">
        <f t="shared" si="10"/>
        <v>48.01</v>
      </c>
      <c r="CT6" s="22">
        <f t="shared" si="10"/>
        <v>49.08</v>
      </c>
      <c r="CU6" s="22">
        <f t="shared" si="10"/>
        <v>51.46</v>
      </c>
      <c r="CV6" s="21" t="str">
        <f>IF(CV7="","",IF(CV7="-","【-】","【"&amp;SUBSTITUTE(TEXT(CV7,"#,##0.00"),"-","△")&amp;"】"))</f>
        <v>【56.42】</v>
      </c>
      <c r="CW6" s="22">
        <f>IF(CW7="",NA(),CW7)</f>
        <v>60</v>
      </c>
      <c r="CX6" s="22">
        <f t="shared" ref="CX6:DF6" si="11">IF(CX7="",NA(),CX7)</f>
        <v>52.81</v>
      </c>
      <c r="CY6" s="22">
        <f t="shared" si="11"/>
        <v>50.8</v>
      </c>
      <c r="CZ6" s="22">
        <f t="shared" si="11"/>
        <v>48.82</v>
      </c>
      <c r="DA6" s="22">
        <f t="shared" si="11"/>
        <v>43.8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363022</v>
      </c>
      <c r="D7" s="24">
        <v>47</v>
      </c>
      <c r="E7" s="24">
        <v>1</v>
      </c>
      <c r="F7" s="24">
        <v>0</v>
      </c>
      <c r="G7" s="24">
        <v>0</v>
      </c>
      <c r="H7" s="24" t="s">
        <v>96</v>
      </c>
      <c r="I7" s="24" t="s">
        <v>97</v>
      </c>
      <c r="J7" s="24" t="s">
        <v>98</v>
      </c>
      <c r="K7" s="24" t="s">
        <v>99</v>
      </c>
      <c r="L7" s="24" t="s">
        <v>100</v>
      </c>
      <c r="M7" s="24" t="s">
        <v>101</v>
      </c>
      <c r="N7" s="25" t="s">
        <v>102</v>
      </c>
      <c r="O7" s="25" t="s">
        <v>103</v>
      </c>
      <c r="P7" s="25">
        <v>59.11</v>
      </c>
      <c r="Q7" s="25">
        <v>1870</v>
      </c>
      <c r="R7" s="25">
        <v>1457</v>
      </c>
      <c r="S7" s="25">
        <v>109.63</v>
      </c>
      <c r="T7" s="25">
        <v>13.29</v>
      </c>
      <c r="U7" s="25">
        <v>850</v>
      </c>
      <c r="V7" s="25">
        <v>6.9</v>
      </c>
      <c r="W7" s="25">
        <v>123.19</v>
      </c>
      <c r="X7" s="25">
        <v>161.55000000000001</v>
      </c>
      <c r="Y7" s="25">
        <v>55.61</v>
      </c>
      <c r="Z7" s="25">
        <v>63.1</v>
      </c>
      <c r="AA7" s="25">
        <v>50.76</v>
      </c>
      <c r="AB7" s="25">
        <v>49.41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1172.4100000000001</v>
      </c>
      <c r="BF7" s="25">
        <v>1099.31</v>
      </c>
      <c r="BG7" s="25">
        <v>962.48</v>
      </c>
      <c r="BH7" s="25">
        <v>842.53</v>
      </c>
      <c r="BI7" s="25">
        <v>768.57</v>
      </c>
      <c r="BJ7" s="25">
        <v>1302.33</v>
      </c>
      <c r="BK7" s="25">
        <v>1274.21</v>
      </c>
      <c r="BL7" s="25">
        <v>1183.92</v>
      </c>
      <c r="BM7" s="25">
        <v>1128.72</v>
      </c>
      <c r="BN7" s="25">
        <v>1125.25</v>
      </c>
      <c r="BO7" s="25">
        <v>940.88</v>
      </c>
      <c r="BP7" s="25">
        <v>50.7</v>
      </c>
      <c r="BQ7" s="25">
        <v>48.7</v>
      </c>
      <c r="BR7" s="25">
        <v>56.31</v>
      </c>
      <c r="BS7" s="25">
        <v>46.52</v>
      </c>
      <c r="BT7" s="25">
        <v>45.46</v>
      </c>
      <c r="BU7" s="25">
        <v>40.89</v>
      </c>
      <c r="BV7" s="25">
        <v>41.25</v>
      </c>
      <c r="BW7" s="25">
        <v>42.5</v>
      </c>
      <c r="BX7" s="25">
        <v>41.84</v>
      </c>
      <c r="BY7" s="25">
        <v>41.44</v>
      </c>
      <c r="BZ7" s="25">
        <v>54.59</v>
      </c>
      <c r="CA7" s="25">
        <v>254.53</v>
      </c>
      <c r="CB7" s="25">
        <v>267.31</v>
      </c>
      <c r="CC7" s="25">
        <v>228.37</v>
      </c>
      <c r="CD7" s="25">
        <v>272.57</v>
      </c>
      <c r="CE7" s="25">
        <v>282.69</v>
      </c>
      <c r="CF7" s="25">
        <v>383.2</v>
      </c>
      <c r="CG7" s="25">
        <v>383.25</v>
      </c>
      <c r="CH7" s="25">
        <v>377.72</v>
      </c>
      <c r="CI7" s="25">
        <v>390.47</v>
      </c>
      <c r="CJ7" s="25">
        <v>403.61</v>
      </c>
      <c r="CK7" s="25">
        <v>301.2</v>
      </c>
      <c r="CL7" s="25">
        <v>81.33</v>
      </c>
      <c r="CM7" s="25">
        <v>89.45</v>
      </c>
      <c r="CN7" s="25">
        <v>97.31</v>
      </c>
      <c r="CO7" s="25">
        <v>107.12</v>
      </c>
      <c r="CP7" s="25">
        <v>116.64</v>
      </c>
      <c r="CQ7" s="25">
        <v>47.95</v>
      </c>
      <c r="CR7" s="25">
        <v>48.26</v>
      </c>
      <c r="CS7" s="25">
        <v>48.01</v>
      </c>
      <c r="CT7" s="25">
        <v>49.08</v>
      </c>
      <c r="CU7" s="25">
        <v>51.46</v>
      </c>
      <c r="CV7" s="25">
        <v>56.42</v>
      </c>
      <c r="CW7" s="25">
        <v>60</v>
      </c>
      <c r="CX7" s="25">
        <v>52.81</v>
      </c>
      <c r="CY7" s="25">
        <v>50.8</v>
      </c>
      <c r="CZ7" s="25">
        <v>48.82</v>
      </c>
      <c r="DA7" s="25">
        <v>43.8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廣澤 元</cp:lastModifiedBy>
  <cp:lastPrinted>2023-02-01T06:13:09Z</cp:lastPrinted>
  <dcterms:created xsi:type="dcterms:W3CDTF">2022-12-01T01:11:13Z</dcterms:created>
  <dcterms:modified xsi:type="dcterms:W3CDTF">2023-02-01T06:16:30Z</dcterms:modified>
  <cp:category/>
</cp:coreProperties>
</file>