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ng-sv\共有データ\総務防災課共有\☆☆☆海川財政\01財政\05公営企業\05調査・回答\R4\【令和５年２月３日（金）１７：００〆】公営企業に係る経営比較分析表（令和３年度決算）の分析等について\回答\"/>
    </mc:Choice>
  </mc:AlternateContent>
  <workbookProtection workbookAlgorithmName="SHA-512" workbookHashValue="WSZ273sshIeyKoRZ9YeYp7zzYmZbQodGYawHxJbUiWHSWBP3QjWrCeOSGHaDHi1TAEdbmedsjFzrxnEqzD4gUQ==" workbookSaltValue="GtvoFEqXVFmliMOoJgtJ4w==" workbookSpinCount="100000" lockStructure="1"/>
  <bookViews>
    <workbookView xWindow="0" yWindow="0" windowWidth="24000" windowHeight="952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BB10" i="4"/>
  <c r="AT10" i="4"/>
  <c r="AL10" i="4"/>
  <c r="P10" i="4"/>
  <c r="AD8" i="4"/>
  <c r="W8" i="4"/>
  <c r="P8" i="4"/>
  <c r="I8" i="4"/>
  <c r="B6" i="4"/>
</calcChain>
</file>

<file path=xl/sharedStrings.xml><?xml version="1.0" encoding="utf-8"?>
<sst xmlns="http://schemas.openxmlformats.org/spreadsheetml/2006/main" count="232" uniqueCount="118">
  <si>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</si>
  <si>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</si>
  <si>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</si>
  <si>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</si>
  <si>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</si>
  <si>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</si>
  <si>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</si>
  <si>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</si>
  <si>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</si>
  <si>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</si>
  <si>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</si>
  <si>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</si>
  <si>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</si>
  <si>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</si>
  <si>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</si>
  <si>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</si>
  <si>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</si>
  <si>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</si>
  <si>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</si>
  <si>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</si>
  <si>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</si>
  <si>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</si>
  <si>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</si>
  <si>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</si>
  <si>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</si>
  <si>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</si>
  <si>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</si>
  <si>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</si>
  <si>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</si>
  <si>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</si>
  <si>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</si>
  <si>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</si>
  <si>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</si>
  <si>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</si>
  <si>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</si>
  <si>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</si>
  <si>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</si>
  <si>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</si>
  <si>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</si>
  <si>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</si>
  <si>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</si>
  <si>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</si>
  <si>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</si>
  <si>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</si>
  <si>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</si>
  <si>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</si>
  <si>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</si>
  <si>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</si>
  <si>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</si>
  <si>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</si>
  <si>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</si>
  <si>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</si>
  <si>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</si>
  <si>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</si>
  <si>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</si>
  <si>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</si>
  <si>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</si>
  <si>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</si>
  <si>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</si>
  <si>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</si>
  <si>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</si>
  <si>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</si>
  <si>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</si>
  <si>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</si>
  <si>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</si>
  <si>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</si>
  <si>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</si>
  <si>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</si>
  <si>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</si>
  <si>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</si>
  <si>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</si>
  <si>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</si>
  <si>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</si>
  <si>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</si>
  <si>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</si>
  <si>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</si>
  <si>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</si>
  <si>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</si>
  <si>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</si>
  <si>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</si>
  <si>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</si>
  <si>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</si>
  <si>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</si>
  <si>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</si>
  <si>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</si>
  <si>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</si>
  <si>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</si>
  <si>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</si>
  <si>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</si>
  <si>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</si>
  <si>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</si>
  <si>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</si>
  <si>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</si>
  <si>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</si>
  <si>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</si>
  <si>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</si>
  <si>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</si>
  <si>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法非適用</t>
  </si>
  <si>
    <t>水道事業</t>
  </si>
  <si>
    <t>簡易水道事業</t>
  </si>
  <si>
    <t>D3</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</si>
  <si>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</si>
  <si>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</si>
  <si>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</si>
  <si>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</si>
  <si>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</si>
  <si>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</si>
  <si>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</si>
  <si>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</si>
  <si>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</si>
  <si>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</si>
  <si>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</si>
  <si>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</si>
  <si>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</si>
  <si>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</si>
  <si>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収益的収支比率については、類似団体平均値を上回っているものの、当該指標である100％には届いていないため、経営改善に向けた水道施設の統廃合、ダウンサイジング等による更新費用の削減及び、料金改定（増額）が必要である。
　企業債残高対給水収益比率について、類似団体平均値を上回っている。今後も耐用年数を迎える施設が多いので、施設更新等により年々比率は増加すると予想される。
　料金回収率について、令和２年度はコロナ減免による給水収益の減少により急落したが、当該年度については類似団体平均値を若干上回っており問題ないと考えている。
　給水原価は、施設投資額が少ないため類似団体平均値を下回っている。
　施設利用率及び有収率について、前年度に比べ施設利用率が上がっているものの有収率が下がっているのは漏水量が増加したためである。毎年度施設更新は行っているが、老朽化している施設に負担がかかり新たに漏水していることが予想される。</t>
    <rPh sb="199" eb="201">
      <t>レイワ</t>
    </rPh>
    <rPh sb="202" eb="204">
      <t>ネンド</t>
    </rPh>
    <rPh sb="213" eb="215">
      <t>キュウスイ</t>
    </rPh>
    <rPh sb="215" eb="217">
      <t>シュウエキ</t>
    </rPh>
    <rPh sb="218" eb="220">
      <t>ゲンショウ</t>
    </rPh>
    <rPh sb="223" eb="225">
      <t>キュウラク</t>
    </rPh>
    <rPh sb="231" eb="233">
      <t>ネンド</t>
    </rPh>
    <rPh sb="238" eb="240">
      <t>ルイジ</t>
    </rPh>
    <rPh sb="240" eb="242">
      <t>ダンタイ</t>
    </rPh>
    <rPh sb="242" eb="245">
      <t>ヘイキンチ</t>
    </rPh>
    <rPh sb="246" eb="248">
      <t>ジャッカン</t>
    </rPh>
    <rPh sb="248" eb="250">
      <t>ウワマワ</t>
    </rPh>
    <rPh sb="254" eb="256">
      <t>モンダイ</t>
    </rPh>
    <rPh sb="259" eb="260">
      <t>カンガ</t>
    </rPh>
    <phoneticPr fontId="4"/>
  </si>
  <si>
    <t>　管路更新率については類似団体平均値に近い値である。
　今後も水道施設等の更新を行っていく予定であり、更新費用の平準化を行う。</t>
    <rPh sb="19" eb="20">
      <t>チカ</t>
    </rPh>
    <rPh sb="21" eb="22">
      <t>アタイ</t>
    </rPh>
    <rPh sb="60" eb="61">
      <t>オコナ</t>
    </rPh>
    <phoneticPr fontId="4"/>
  </si>
  <si>
    <t>　令和３年度の収益的収支比率については、料金改定もあり類似団体平均値を上回っているが、近い将来予想される南海トラフ巨大地震に備え、水道施設等更新を継続的に行う必要があり、今後も企業債残高対給水収益比率は増加すると予想される。　　
　さらに、人口減少に伴う料金収入の低下も予想され経営改善に向けた水道施設の統廃合、ダウンサイジング等による更新費用の削減及び、料金改定（増額）は必須となってくる。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</si>
</sst>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3.29</c:v>
                </c:pt>
                <c:pt idx="1">
                  <c:v>3.02</c:v>
                </c:pt>
                <c:pt idx="2">
                  <c:v>1.96</c:v>
                </c:pt>
                <c:pt idx="3">
                  <c:v>0.5</c:v>
                </c:pt>
                <c:pt idx="4">
                  <c:v>0.57999999999999996</c:v>
                </c:pt>
              </c:numCache>
            </c:numRef>
          </c:val>
          <c:extLst>
            <c:ext xmlns:c16="http://schemas.microsoft.com/office/drawing/2014/chart" uri="{C3380CC4-5D6E-409C-BE32-E72D297353CC}">
              <c16:uniqueId val="{00000000-4909-4629-876F-180B6EEBBB6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4909-4629-876F-180B6EEBBB6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66.56</c:v>
                </c:pt>
                <c:pt idx="1">
                  <c:v>77</c:v>
                </c:pt>
                <c:pt idx="2">
                  <c:v>98.45</c:v>
                </c:pt>
                <c:pt idx="3">
                  <c:v>86.24</c:v>
                </c:pt>
                <c:pt idx="4">
                  <c:v>96.64</c:v>
                </c:pt>
              </c:numCache>
            </c:numRef>
          </c:val>
          <c:extLst>
            <c:ext xmlns:c16="http://schemas.microsoft.com/office/drawing/2014/chart" uri="{C3380CC4-5D6E-409C-BE32-E72D297353CC}">
              <c16:uniqueId val="{00000000-8DF6-444A-B0FB-F54B48F8391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8DF6-444A-B0FB-F54B48F8391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05-4E50-89E2-16CCFE89FB6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05-4E50-89E2-16CCFE89FB6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4B-47A9-98F7-374668C5C95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4B-47A9-98F7-374668C5C95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E2-43EB-8A99-52D343B4950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2-43EB-8A99-52D343B4950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A4-4B22-85AC-5638536F8C0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A4-4B22-85AC-5638536F8C0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1096.81</c:v>
                </c:pt>
                <c:pt idx="1">
                  <c:v>984.7</c:v>
                </c:pt>
                <c:pt idx="2">
                  <c:v>848.62</c:v>
                </c:pt>
                <c:pt idx="3">
                  <c:v>1502.5</c:v>
                </c:pt>
                <c:pt idx="4">
                  <c:v>958.58</c:v>
                </c:pt>
              </c:numCache>
            </c:numRef>
          </c:val>
          <c:extLst>
            <c:ext xmlns:c16="http://schemas.microsoft.com/office/drawing/2014/chart" uri="{C3380CC4-5D6E-409C-BE32-E72D297353CC}">
              <c16:uniqueId val="{00000000-3A21-4097-9E4C-6A2F9FAA29B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3A21-4097-9E4C-6A2F9FAA29B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47.52</c:v>
                </c:pt>
                <c:pt idx="1">
                  <c:v>67.81</c:v>
                </c:pt>
                <c:pt idx="2">
                  <c:v>64</c:v>
                </c:pt>
                <c:pt idx="3">
                  <c:v>35.32</c:v>
                </c:pt>
                <c:pt idx="4">
                  <c:v>60.15</c:v>
                </c:pt>
              </c:numCache>
            </c:numRef>
          </c:val>
          <c:extLst>
            <c:ext xmlns:c16="http://schemas.microsoft.com/office/drawing/2014/chart" uri="{C3380CC4-5D6E-409C-BE32-E72D297353CC}">
              <c16:uniqueId val="{00000000-39FC-48F4-9FF1-637D5DB8C8B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39FC-48F4-9FF1-637D5DB8C8B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162.79</c:v>
                </c:pt>
                <c:pt idx="1">
                  <c:v>122.24</c:v>
                </c:pt>
                <c:pt idx="2">
                  <c:v>155.22</c:v>
                </c:pt>
                <c:pt idx="3">
                  <c:v>156.55000000000001</c:v>
                </c:pt>
                <c:pt idx="4">
                  <c:v>177.25</c:v>
                </c:pt>
              </c:numCache>
            </c:numRef>
          </c:val>
          <c:extLst>
            <c:ext xmlns:c16="http://schemas.microsoft.com/office/drawing/2014/chart" uri="{C3380CC4-5D6E-409C-BE32-E72D297353CC}">
              <c16:uniqueId val="{00000000-5D8A-421E-B8BA-D1F012D599B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5D8A-421E-B8BA-D1F012D599B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89.54</c:v>
                </c:pt>
                <c:pt idx="1">
                  <c:v>82.73</c:v>
                </c:pt>
                <c:pt idx="2">
                  <c:v>94.1</c:v>
                </c:pt>
                <c:pt idx="3">
                  <c:v>96.18</c:v>
                </c:pt>
                <c:pt idx="4">
                  <c:v>97.76</c:v>
                </c:pt>
              </c:numCache>
            </c:numRef>
          </c:val>
          <c:extLst>
            <c:ext xmlns:c16="http://schemas.microsoft.com/office/drawing/2014/chart" uri="{C3380CC4-5D6E-409C-BE32-E72D297353CC}">
              <c16:uniqueId val="{00000000-CBEC-499C-9EC4-81B85809827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CBEC-499C-9EC4-81B85809827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61.83</c:v>
                </c:pt>
                <c:pt idx="1">
                  <c:v>65.77</c:v>
                </c:pt>
                <c:pt idx="2">
                  <c:v>62.98</c:v>
                </c:pt>
                <c:pt idx="3">
                  <c:v>60.72</c:v>
                </c:pt>
                <c:pt idx="4">
                  <c:v>58.34</c:v>
                </c:pt>
              </c:numCache>
            </c:numRef>
          </c:val>
          <c:extLst>
            <c:ext xmlns:c16="http://schemas.microsoft.com/office/drawing/2014/chart" uri="{C3380CC4-5D6E-409C-BE32-E72D297353CC}">
              <c16:uniqueId val="{00000000-1622-493C-AE49-D4290CEB2C5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1622-493C-AE49-D4290CEB2C5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勝浦町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4962</v>
      </c>
      <c r="AM8" s="37"/>
      <c r="AN8" s="37"/>
      <c r="AO8" s="37"/>
      <c r="AP8" s="37"/>
      <c r="AQ8" s="37"/>
      <c r="AR8" s="37"/>
      <c r="AS8" s="37"/>
      <c r="AT8" s="38">
        <f>データ!$S$6</f>
        <v>69.83</v>
      </c>
      <c r="AU8" s="38"/>
      <c r="AV8" s="38"/>
      <c r="AW8" s="38"/>
      <c r="AX8" s="38"/>
      <c r="AY8" s="38"/>
      <c r="AZ8" s="38"/>
      <c r="BA8" s="38"/>
      <c r="BB8" s="38">
        <f>データ!$T$6</f>
        <v>71.06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f>データ!$N$6</f>
        <v>62.4</v>
      </c>
      <c r="C10" s="38"/>
      <c r="D10" s="38"/>
      <c r="E10" s="38"/>
      <c r="F10" s="38"/>
      <c r="G10" s="38"/>
      <c r="H10" s="38"/>
      <c r="I10" s="38" t="str">
        <f>データ!$O$6</f>
        <v>該当数値なし</v>
      </c>
      <c r="J10" s="38"/>
      <c r="K10" s="38"/>
      <c r="L10" s="38"/>
      <c r="M10" s="38"/>
      <c r="N10" s="38"/>
      <c r="O10" s="38"/>
      <c r="P10" s="38">
        <f>データ!$P$6</f>
        <v>88.28</v>
      </c>
      <c r="Q10" s="38"/>
      <c r="R10" s="38"/>
      <c r="S10" s="38"/>
      <c r="T10" s="38"/>
      <c r="U10" s="38"/>
      <c r="V10" s="38"/>
      <c r="W10" s="37">
        <f>データ!$Q$6</f>
        <v>518</v>
      </c>
      <c r="X10" s="37"/>
      <c r="Y10" s="37"/>
      <c r="Z10" s="37"/>
      <c r="AA10" s="37"/>
      <c r="AB10" s="37"/>
      <c r="AC10" s="37"/>
      <c r="AD10" s="2"/>
      <c r="AE10" s="2"/>
      <c r="AF10" s="2"/>
      <c r="AG10" s="2"/>
      <c r="AH10" s="2"/>
      <c r="AI10" s="2"/>
      <c r="AJ10" s="2"/>
      <c r="AK10" s="2"/>
      <c r="AL10" s="37">
        <f>データ!$U$6</f>
        <v>4347</v>
      </c>
      <c r="AM10" s="37"/>
      <c r="AN10" s="37"/>
      <c r="AO10" s="37"/>
      <c r="AP10" s="37"/>
      <c r="AQ10" s="37"/>
      <c r="AR10" s="37"/>
      <c r="AS10" s="37"/>
      <c r="AT10" s="38">
        <f>データ!$V$6</f>
        <v>6.5</v>
      </c>
      <c r="AU10" s="38"/>
      <c r="AV10" s="38"/>
      <c r="AW10" s="38"/>
      <c r="AX10" s="38"/>
      <c r="AY10" s="38"/>
      <c r="AZ10" s="38"/>
      <c r="BA10" s="38"/>
      <c r="BB10" s="38">
        <f>データ!$W$6</f>
        <v>668.77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iPSQmfnhWCRWXkPl6mMB1SrGrFDIm23BTJ1NdzplNIVw24KGYbqcobF1EfkuCZ+NL50RcvhoSN6Tz/xVQ4hmfA==" saltValue="UST9PrdzUyTty7KJOhQia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363014</v>
      </c>
      <c r="D6" s="20">
        <f t="shared" si="3"/>
        <v>47</v>
      </c>
      <c r="E6" s="20">
        <f t="shared" si="3"/>
        <v>1</v>
      </c>
      <c r="F6" s="20">
        <f t="shared" si="3"/>
        <v>0</v>
      </c>
      <c r="G6" s="20">
        <f t="shared" si="3"/>
        <v>0</v>
      </c>
      <c r="H6" s="20" t="str">
        <f t="shared" si="3"/>
        <v>徳島県　勝浦町</v>
      </c>
      <c r="I6" s="20" t="str">
        <f t="shared" si="3"/>
        <v>法非適用</v>
      </c>
      <c r="J6" s="20" t="str">
        <f t="shared" si="3"/>
        <v>水道事業</v>
      </c>
      <c r="K6" s="20" t="str">
        <f t="shared" si="3"/>
        <v>簡易水道事業</v>
      </c>
      <c r="L6" s="20" t="str">
        <f t="shared" si="3"/>
        <v>D3</v>
      </c>
      <c r="M6" s="20" t="str">
        <f t="shared" si="3"/>
        <v>非設置</v>
      </c>
      <c r="N6" s="21">
        <f t="shared" si="3"/>
        <v>62.4</v>
      </c>
      <c r="O6" s="21" t="str">
        <f t="shared" si="3"/>
        <v>該当数値なし</v>
      </c>
      <c r="P6" s="21">
        <f t="shared" si="3"/>
        <v>88.28</v>
      </c>
      <c r="Q6" s="21">
        <f t="shared" si="3"/>
        <v>518</v>
      </c>
      <c r="R6" s="21">
        <f t="shared" si="3"/>
        <v>4962</v>
      </c>
      <c r="S6" s="21">
        <f t="shared" si="3"/>
        <v>69.83</v>
      </c>
      <c r="T6" s="21">
        <f t="shared" si="3"/>
        <v>71.06</v>
      </c>
      <c r="U6" s="21">
        <f t="shared" si="3"/>
        <v>4347</v>
      </c>
      <c r="V6" s="21">
        <f t="shared" si="3"/>
        <v>6.5</v>
      </c>
      <c r="W6" s="21">
        <f t="shared" si="3"/>
        <v>668.77</v>
      </c>
      <c r="X6" s="22">
        <f>IF(X7="",NA(),X7)</f>
        <v>66.56</v>
      </c>
      <c r="Y6" s="22">
        <f t="shared" ref="Y6:AG6" si="4">IF(Y7="",NA(),Y7)</f>
        <v>77</v>
      </c>
      <c r="Z6" s="22">
        <f t="shared" si="4"/>
        <v>98.45</v>
      </c>
      <c r="AA6" s="22">
        <f t="shared" si="4"/>
        <v>86.24</v>
      </c>
      <c r="AB6" s="22">
        <f t="shared" si="4"/>
        <v>96.64</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1096.81</v>
      </c>
      <c r="BF6" s="22">
        <f t="shared" ref="BF6:BN6" si="7">IF(BF7="",NA(),BF7)</f>
        <v>984.7</v>
      </c>
      <c r="BG6" s="22">
        <f t="shared" si="7"/>
        <v>848.62</v>
      </c>
      <c r="BH6" s="22">
        <f t="shared" si="7"/>
        <v>1502.5</v>
      </c>
      <c r="BI6" s="22">
        <f t="shared" si="7"/>
        <v>958.58</v>
      </c>
      <c r="BJ6" s="22">
        <f t="shared" si="7"/>
        <v>1061.58</v>
      </c>
      <c r="BK6" s="22">
        <f t="shared" si="7"/>
        <v>1007.7</v>
      </c>
      <c r="BL6" s="22">
        <f t="shared" si="7"/>
        <v>1018.52</v>
      </c>
      <c r="BM6" s="22">
        <f t="shared" si="7"/>
        <v>949.61</v>
      </c>
      <c r="BN6" s="22">
        <f t="shared" si="7"/>
        <v>918.84</v>
      </c>
      <c r="BO6" s="21" t="str">
        <f>IF(BO7="","",IF(BO7="-","【-】","【"&amp;SUBSTITUTE(TEXT(BO7,"#,##0.00"),"-","△")&amp;"】"))</f>
        <v>【940.88】</v>
      </c>
      <c r="BP6" s="22">
        <f>IF(BP7="",NA(),BP7)</f>
        <v>47.52</v>
      </c>
      <c r="BQ6" s="22">
        <f t="shared" ref="BQ6:BY6" si="8">IF(BQ7="",NA(),BQ7)</f>
        <v>67.81</v>
      </c>
      <c r="BR6" s="22">
        <f t="shared" si="8"/>
        <v>64</v>
      </c>
      <c r="BS6" s="22">
        <f t="shared" si="8"/>
        <v>35.32</v>
      </c>
      <c r="BT6" s="22">
        <f t="shared" si="8"/>
        <v>60.15</v>
      </c>
      <c r="BU6" s="22">
        <f t="shared" si="8"/>
        <v>58.52</v>
      </c>
      <c r="BV6" s="22">
        <f t="shared" si="8"/>
        <v>59.22</v>
      </c>
      <c r="BW6" s="22">
        <f t="shared" si="8"/>
        <v>58.79</v>
      </c>
      <c r="BX6" s="22">
        <f t="shared" si="8"/>
        <v>58.41</v>
      </c>
      <c r="BY6" s="22">
        <f t="shared" si="8"/>
        <v>58.27</v>
      </c>
      <c r="BZ6" s="21" t="str">
        <f>IF(BZ7="","",IF(BZ7="-","【-】","【"&amp;SUBSTITUTE(TEXT(BZ7,"#,##0.00"),"-","△")&amp;"】"))</f>
        <v>【54.59】</v>
      </c>
      <c r="CA6" s="22">
        <f>IF(CA7="",NA(),CA7)</f>
        <v>162.79</v>
      </c>
      <c r="CB6" s="22">
        <f t="shared" ref="CB6:CJ6" si="9">IF(CB7="",NA(),CB7)</f>
        <v>122.24</v>
      </c>
      <c r="CC6" s="22">
        <f t="shared" si="9"/>
        <v>155.22</v>
      </c>
      <c r="CD6" s="22">
        <f t="shared" si="9"/>
        <v>156.55000000000001</v>
      </c>
      <c r="CE6" s="22">
        <f t="shared" si="9"/>
        <v>177.25</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89.54</v>
      </c>
      <c r="CM6" s="22">
        <f t="shared" ref="CM6:CU6" si="10">IF(CM7="",NA(),CM7)</f>
        <v>82.73</v>
      </c>
      <c r="CN6" s="22">
        <f t="shared" si="10"/>
        <v>94.1</v>
      </c>
      <c r="CO6" s="22">
        <f t="shared" si="10"/>
        <v>96.18</v>
      </c>
      <c r="CP6" s="22">
        <f t="shared" si="10"/>
        <v>97.76</v>
      </c>
      <c r="CQ6" s="22">
        <f t="shared" si="10"/>
        <v>57.3</v>
      </c>
      <c r="CR6" s="22">
        <f t="shared" si="10"/>
        <v>56.76</v>
      </c>
      <c r="CS6" s="22">
        <f t="shared" si="10"/>
        <v>56.04</v>
      </c>
      <c r="CT6" s="22">
        <f t="shared" si="10"/>
        <v>58.52</v>
      </c>
      <c r="CU6" s="22">
        <f t="shared" si="10"/>
        <v>58.88</v>
      </c>
      <c r="CV6" s="21" t="str">
        <f>IF(CV7="","",IF(CV7="-","【-】","【"&amp;SUBSTITUTE(TEXT(CV7,"#,##0.00"),"-","△")&amp;"】"))</f>
        <v>【56.42】</v>
      </c>
      <c r="CW6" s="22">
        <f>IF(CW7="",NA(),CW7)</f>
        <v>61.83</v>
      </c>
      <c r="CX6" s="22">
        <f t="shared" ref="CX6:DF6" si="11">IF(CX7="",NA(),CX7)</f>
        <v>65.77</v>
      </c>
      <c r="CY6" s="22">
        <f t="shared" si="11"/>
        <v>62.98</v>
      </c>
      <c r="CZ6" s="22">
        <f t="shared" si="11"/>
        <v>60.72</v>
      </c>
      <c r="DA6" s="22">
        <f t="shared" si="11"/>
        <v>58.34</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3.29</v>
      </c>
      <c r="EE6" s="22">
        <f t="shared" ref="EE6:EM6" si="14">IF(EE7="",NA(),EE7)</f>
        <v>3.02</v>
      </c>
      <c r="EF6" s="22">
        <f t="shared" si="14"/>
        <v>1.96</v>
      </c>
      <c r="EG6" s="22">
        <f t="shared" si="14"/>
        <v>0.5</v>
      </c>
      <c r="EH6" s="22">
        <f t="shared" si="14"/>
        <v>0.57999999999999996</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363014</v>
      </c>
      <c r="D7" s="24">
        <v>47</v>
      </c>
      <c r="E7" s="24">
        <v>1</v>
      </c>
      <c r="F7" s="24">
        <v>0</v>
      </c>
      <c r="G7" s="24">
        <v>0</v>
      </c>
      <c r="H7" s="24" t="s">
        <v>96</v>
      </c>
      <c r="I7" s="24" t="s">
        <v>97</v>
      </c>
      <c r="J7" s="24" t="s">
        <v>98</v>
      </c>
      <c r="K7" s="24" t="s">
        <v>99</v>
      </c>
      <c r="L7" s="24" t="s">
        <v>100</v>
      </c>
      <c r="M7" s="24" t="s">
        <v>101</v>
      </c>
      <c r="N7" s="25">
        <v>62.4</v>
      </c>
      <c r="O7" s="25" t="s">
        <v>102</v>
      </c>
      <c r="P7" s="25">
        <v>88.28</v>
      </c>
      <c r="Q7" s="25">
        <v>518</v>
      </c>
      <c r="R7" s="25">
        <v>4962</v>
      </c>
      <c r="S7" s="25">
        <v>69.83</v>
      </c>
      <c r="T7" s="25">
        <v>71.06</v>
      </c>
      <c r="U7" s="25">
        <v>4347</v>
      </c>
      <c r="V7" s="25">
        <v>6.5</v>
      </c>
      <c r="W7" s="25">
        <v>668.77</v>
      </c>
      <c r="X7" s="25">
        <v>66.56</v>
      </c>
      <c r="Y7" s="25">
        <v>77</v>
      </c>
      <c r="Z7" s="25">
        <v>98.45</v>
      </c>
      <c r="AA7" s="25">
        <v>86.24</v>
      </c>
      <c r="AB7" s="25">
        <v>96.64</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1096.81</v>
      </c>
      <c r="BF7" s="25">
        <v>984.7</v>
      </c>
      <c r="BG7" s="25">
        <v>848.62</v>
      </c>
      <c r="BH7" s="25">
        <v>1502.5</v>
      </c>
      <c r="BI7" s="25">
        <v>958.58</v>
      </c>
      <c r="BJ7" s="25">
        <v>1061.58</v>
      </c>
      <c r="BK7" s="25">
        <v>1007.7</v>
      </c>
      <c r="BL7" s="25">
        <v>1018.52</v>
      </c>
      <c r="BM7" s="25">
        <v>949.61</v>
      </c>
      <c r="BN7" s="25">
        <v>918.84</v>
      </c>
      <c r="BO7" s="25">
        <v>940.88</v>
      </c>
      <c r="BP7" s="25">
        <v>47.52</v>
      </c>
      <c r="BQ7" s="25">
        <v>67.81</v>
      </c>
      <c r="BR7" s="25">
        <v>64</v>
      </c>
      <c r="BS7" s="25">
        <v>35.32</v>
      </c>
      <c r="BT7" s="25">
        <v>60.15</v>
      </c>
      <c r="BU7" s="25">
        <v>58.52</v>
      </c>
      <c r="BV7" s="25">
        <v>59.22</v>
      </c>
      <c r="BW7" s="25">
        <v>58.79</v>
      </c>
      <c r="BX7" s="25">
        <v>58.41</v>
      </c>
      <c r="BY7" s="25">
        <v>58.27</v>
      </c>
      <c r="BZ7" s="25">
        <v>54.59</v>
      </c>
      <c r="CA7" s="25">
        <v>162.79</v>
      </c>
      <c r="CB7" s="25">
        <v>122.24</v>
      </c>
      <c r="CC7" s="25">
        <v>155.22</v>
      </c>
      <c r="CD7" s="25">
        <v>156.55000000000001</v>
      </c>
      <c r="CE7" s="25">
        <v>177.25</v>
      </c>
      <c r="CF7" s="25">
        <v>296.3</v>
      </c>
      <c r="CG7" s="25">
        <v>292.89999999999998</v>
      </c>
      <c r="CH7" s="25">
        <v>298.25</v>
      </c>
      <c r="CI7" s="25">
        <v>303.27999999999997</v>
      </c>
      <c r="CJ7" s="25">
        <v>303.81</v>
      </c>
      <c r="CK7" s="25">
        <v>301.2</v>
      </c>
      <c r="CL7" s="25">
        <v>89.54</v>
      </c>
      <c r="CM7" s="25">
        <v>82.73</v>
      </c>
      <c r="CN7" s="25">
        <v>94.1</v>
      </c>
      <c r="CO7" s="25">
        <v>96.18</v>
      </c>
      <c r="CP7" s="25">
        <v>97.76</v>
      </c>
      <c r="CQ7" s="25">
        <v>57.3</v>
      </c>
      <c r="CR7" s="25">
        <v>56.76</v>
      </c>
      <c r="CS7" s="25">
        <v>56.04</v>
      </c>
      <c r="CT7" s="25">
        <v>58.52</v>
      </c>
      <c r="CU7" s="25">
        <v>58.88</v>
      </c>
      <c r="CV7" s="25">
        <v>56.42</v>
      </c>
      <c r="CW7" s="25">
        <v>61.83</v>
      </c>
      <c r="CX7" s="25">
        <v>65.77</v>
      </c>
      <c r="CY7" s="25">
        <v>62.98</v>
      </c>
      <c r="CZ7" s="25">
        <v>60.72</v>
      </c>
      <c r="DA7" s="25">
        <v>58.34</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3.29</v>
      </c>
      <c r="EE7" s="25">
        <v>3.02</v>
      </c>
      <c r="EF7" s="25">
        <v>1.96</v>
      </c>
      <c r="EG7" s="25">
        <v>0.5</v>
      </c>
      <c r="EH7" s="25">
        <v>0.57999999999999996</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2022-12-01T01:11:13Z</dcterms:created>
  <dcterms:modified xsi:type="dcterms:W3CDTF">2023-02-03T09:20:11Z</dcterms:modified>
  <cp:category/>
</cp:coreProperties>
</file>