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W+BCdLp8N/5f1CAuK/b63KYP2GshZYO4tM+iUGchCJUoJXYCn8yteWKE/JNcQzDNzgSWasEfzBUviK6ccV1+w==" workbookSaltValue="8TFnVKUG76UPelcU465xG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<sst xmlns="http://schemas.openxmlformats.org/spreadsheetml/2006/main" count="233" uniqueCount="117">
  <si>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</si>
  <si>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</si>
  <si>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</si>
  <si>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</si>
  <si>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</si>
  <si>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</si>
  <si>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</si>
  <si>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</si>
  <si>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</si>
  <si>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</si>
  <si>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</si>
  <si>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</si>
  <si>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</si>
  <si>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</si>
  <si>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</si>
  <si>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</si>
  <si>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</si>
  <si>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</si>
  <si>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</si>
  <si>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</si>
  <si>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</si>
  <si>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</si>
  <si>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</si>
  <si>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</si>
  <si>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</si>
  <si>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</si>
  <si>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</si>
  <si>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</si>
  <si>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</si>
  <si>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</si>
  <si>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</si>
  <si>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</si>
  <si>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</si>
  <si>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</si>
  <si>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</si>
  <si>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</si>
  <si>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</si>
  <si>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</si>
  <si>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</si>
  <si>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</si>
  <si>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</si>
  <si>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</si>
  <si>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</si>
  <si>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</si>
  <si>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</si>
  <si>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</si>
  <si>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</si>
  <si>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</si>
  <si>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</si>
  <si>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</si>
  <si>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</si>
  <si>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</si>
  <si>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</si>
  <si>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</si>
  <si>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</si>
  <si>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</si>
  <si>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</si>
  <si>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</si>
  <si>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</si>
  <si>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</si>
  <si>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</si>
  <si>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</si>
  <si>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</si>
  <si>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</si>
  <si>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</si>
  <si>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</si>
  <si>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</si>
  <si>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</si>
  <si>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</si>
  <si>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</si>
  <si>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</si>
  <si>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</si>
  <si>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</si>
  <si>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</si>
  <si>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</si>
  <si>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</si>
  <si>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</si>
  <si>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</si>
  <si>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</si>
  <si>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</si>
  <si>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</si>
  <si>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</si>
  <si>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</si>
  <si>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</si>
  <si>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</si>
  <si>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</si>
  <si>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</si>
  <si>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</si>
  <si>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</si>
  <si>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</si>
  <si>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</si>
  <si>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</si>
  <si>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</si>
  <si>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</si>
  <si>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</si>
  <si>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三好市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</si>
  <si>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</si>
  <si>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</si>
  <si>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</si>
  <si>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</si>
  <si>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</si>
  <si>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</si>
  <si>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</si>
  <si>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</si>
  <si>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</si>
  <si>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</si>
  <si>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</si>
  <si>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</si>
  <si>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</si>
  <si>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</si>
  <si>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</si>
  <si>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</si>
  <si>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</si>
  <si>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</si>
  <si>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山間部に位置する給水人口が64人の簡易水道である。今後さらなる給水人口・給水戸数の減少が見込まれる。計算上では繰越金が数年後には枯渇し、経営はかなり厳しい状況にある。　　　　　　　　　　　東祖谷地域の簡易水道であるため、マンパワー不足もあり、現在は委託での管理を行っているが、効率性・将来性共に乏しい状況にある。</t>
    <rPh sb="1" eb="4">
      <t>サンカンブ</t>
    </rPh>
    <rPh sb="5" eb="7">
      <t>イチ</t>
    </rPh>
    <rPh sb="9" eb="11">
      <t>キュウスイ</t>
    </rPh>
    <rPh sb="11" eb="13">
      <t>ジンコウ</t>
    </rPh>
    <rPh sb="16" eb="17">
      <t>ニン</t>
    </rPh>
    <rPh sb="18" eb="20">
      <t>カンイ</t>
    </rPh>
    <rPh sb="20" eb="22">
      <t>スイドウ</t>
    </rPh>
    <rPh sb="26" eb="28">
      <t>コンゴ</t>
    </rPh>
    <rPh sb="32" eb="34">
      <t>キュウスイ</t>
    </rPh>
    <rPh sb="34" eb="36">
      <t>ジンコウ</t>
    </rPh>
    <rPh sb="37" eb="39">
      <t>キュウスイ</t>
    </rPh>
    <rPh sb="39" eb="41">
      <t>コスウ</t>
    </rPh>
    <rPh sb="42" eb="44">
      <t>ゲンショウ</t>
    </rPh>
    <rPh sb="45" eb="47">
      <t>ミコ</t>
    </rPh>
    <rPh sb="51" eb="54">
      <t>ケイサンジョウ</t>
    </rPh>
    <rPh sb="56" eb="58">
      <t>クリコシ</t>
    </rPh>
    <rPh sb="58" eb="59">
      <t>キン</t>
    </rPh>
    <rPh sb="60" eb="63">
      <t>スウネンゴ</t>
    </rPh>
    <rPh sb="65" eb="67">
      <t>コカツ</t>
    </rPh>
    <rPh sb="69" eb="71">
      <t>ケイエイ</t>
    </rPh>
    <rPh sb="75" eb="76">
      <t>キビ</t>
    </rPh>
    <rPh sb="78" eb="80">
      <t>ジョウキョウ</t>
    </rPh>
    <rPh sb="95" eb="98">
      <t>ヒガシイヤ</t>
    </rPh>
    <rPh sb="98" eb="100">
      <t>チイキ</t>
    </rPh>
    <rPh sb="101" eb="103">
      <t>カンイ</t>
    </rPh>
    <rPh sb="103" eb="105">
      <t>スイドウ</t>
    </rPh>
    <rPh sb="116" eb="118">
      <t>フソク</t>
    </rPh>
    <rPh sb="122" eb="124">
      <t>ゲンザイ</t>
    </rPh>
    <rPh sb="125" eb="127">
      <t>イタク</t>
    </rPh>
    <rPh sb="129" eb="131">
      <t>カンリ</t>
    </rPh>
    <rPh sb="132" eb="133">
      <t>オコナ</t>
    </rPh>
    <rPh sb="139" eb="142">
      <t>コウリツセイ</t>
    </rPh>
    <rPh sb="143" eb="146">
      <t>ショウライセイ</t>
    </rPh>
    <rPh sb="146" eb="147">
      <t>トモ</t>
    </rPh>
    <rPh sb="148" eb="149">
      <t>トボ</t>
    </rPh>
    <rPh sb="151" eb="153">
      <t>ジョウキョウ</t>
    </rPh>
    <phoneticPr fontId="4"/>
  </si>
  <si>
    <t>毎年小規模の修繕を行っているが、経営的な観点から見ても、今後大きな資本を投下し更新を行うことは難しい状況にある。</t>
    <rPh sb="0" eb="2">
      <t>マイトシ</t>
    </rPh>
    <rPh sb="2" eb="5">
      <t>ショウキボ</t>
    </rPh>
    <rPh sb="6" eb="8">
      <t>シュウゼン</t>
    </rPh>
    <rPh sb="9" eb="10">
      <t>オコナ</t>
    </rPh>
    <rPh sb="16" eb="19">
      <t>ケイエイテキ</t>
    </rPh>
    <rPh sb="20" eb="22">
      <t>カンテン</t>
    </rPh>
    <rPh sb="24" eb="25">
      <t>ミ</t>
    </rPh>
    <rPh sb="28" eb="30">
      <t>コンゴ</t>
    </rPh>
    <rPh sb="30" eb="31">
      <t>オオ</t>
    </rPh>
    <rPh sb="33" eb="35">
      <t>シホン</t>
    </rPh>
    <rPh sb="36" eb="38">
      <t>トウカ</t>
    </rPh>
    <rPh sb="39" eb="41">
      <t>コウシン</t>
    </rPh>
    <rPh sb="42" eb="43">
      <t>オコナ</t>
    </rPh>
    <rPh sb="47" eb="48">
      <t>ムズカ</t>
    </rPh>
    <rPh sb="50" eb="52">
      <t>ジョウキョウ</t>
    </rPh>
    <phoneticPr fontId="4"/>
  </si>
  <si>
    <t>施設・管路共に老朽化が見られるが、多額の資本投下に見合うだけの給水収益は到底見込めない。　　　他の上水道地域からも遠く離れていることから、上水道への併合ではなく、地元管理の水道へ移管することが現実的であると思われる。</t>
    <rPh sb="0" eb="2">
      <t>シセツ</t>
    </rPh>
    <rPh sb="3" eb="5">
      <t>カンロ</t>
    </rPh>
    <rPh sb="5" eb="6">
      <t>トモ</t>
    </rPh>
    <rPh sb="7" eb="10">
      <t>ロウキュウカ</t>
    </rPh>
    <rPh sb="11" eb="12">
      <t>ミ</t>
    </rPh>
    <rPh sb="17" eb="19">
      <t>タガク</t>
    </rPh>
    <rPh sb="20" eb="22">
      <t>シホン</t>
    </rPh>
    <rPh sb="22" eb="24">
      <t>トウカ</t>
    </rPh>
    <rPh sb="25" eb="27">
      <t>ミア</t>
    </rPh>
    <rPh sb="31" eb="33">
      <t>キュウスイ</t>
    </rPh>
    <rPh sb="33" eb="35">
      <t>シュウエキ</t>
    </rPh>
    <rPh sb="36" eb="38">
      <t>トウテイ</t>
    </rPh>
    <rPh sb="38" eb="40">
      <t>ミコ</t>
    </rPh>
    <rPh sb="47" eb="48">
      <t>タ</t>
    </rPh>
    <rPh sb="49" eb="52">
      <t>ジョウスイドウ</t>
    </rPh>
    <rPh sb="52" eb="54">
      <t>チイキ</t>
    </rPh>
    <rPh sb="57" eb="58">
      <t>トオ</t>
    </rPh>
    <rPh sb="59" eb="60">
      <t>ハナ</t>
    </rPh>
    <rPh sb="69" eb="72">
      <t>ジョウスイドウ</t>
    </rPh>
    <rPh sb="74" eb="76">
      <t>ヘイゴウ</t>
    </rPh>
    <rPh sb="81" eb="83">
      <t>ジモト</t>
    </rPh>
    <rPh sb="83" eb="85">
      <t>カンリ</t>
    </rPh>
    <rPh sb="86" eb="88">
      <t>スイドウ</t>
    </rPh>
    <rPh sb="89" eb="91">
      <t>イカン</t>
    </rPh>
    <rPh sb="96" eb="99">
      <t>ゲンジツテキ</t>
    </rPh>
    <rPh sb="103" eb="104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</si>
</sst>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9-4B94-89CB-C5393821E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25120"/>
        <c:axId val="25432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A9-4B94-89CB-C5393821E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25120"/>
        <c:axId val="254327040"/>
      </c:lineChart>
      <c:dateAx>
        <c:axId val="254325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327040"/>
        <c:crosses val="autoZero"/>
        <c:auto val="1"/>
        <c:lblOffset val="100"/>
        <c:baseTimeUnit val="years"/>
      </c:dateAx>
      <c:valAx>
        <c:axId val="25432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2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60.3</c:v>
                </c:pt>
                <c:pt idx="2">
                  <c:v>57.13</c:v>
                </c:pt>
                <c:pt idx="3">
                  <c:v>50.72</c:v>
                </c:pt>
                <c:pt idx="4">
                  <c:v>49.89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9-491D-A61C-4CFBC0CA8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614848"/>
        <c:axId val="26361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19-491D-A61C-4CFBC0CA8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14848"/>
        <c:axId val="263616768"/>
      </c:lineChart>
      <c:dateAx>
        <c:axId val="263614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3616768"/>
        <c:crosses val="autoZero"/>
        <c:auto val="1"/>
        <c:lblOffset val="100"/>
        <c:baseTimeUnit val="years"/>
      </c:dateAx>
      <c:valAx>
        <c:axId val="26361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361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82.91</c:v>
                </c:pt>
                <c:pt idx="2">
                  <c:v>82.92</c:v>
                </c:pt>
                <c:pt idx="3">
                  <c:v>84.41</c:v>
                </c:pt>
                <c:pt idx="4">
                  <c:v>84.41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C0-4892-BEDB-7EEE8804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635712"/>
        <c:axId val="26363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0-4892-BEDB-7EEE8804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35712"/>
        <c:axId val="263637632"/>
      </c:lineChart>
      <c:dateAx>
        <c:axId val="263635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3637632"/>
        <c:crosses val="autoZero"/>
        <c:auto val="1"/>
        <c:lblOffset val="100"/>
        <c:baseTimeUnit val="years"/>
      </c:dateAx>
      <c:valAx>
        <c:axId val="26363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363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162.01</c:v>
                </c:pt>
                <c:pt idx="2">
                  <c:v>37.76</c:v>
                </c:pt>
                <c:pt idx="3">
                  <c:v>19.82</c:v>
                </c:pt>
                <c:pt idx="4">
                  <c:v>34.46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A3-43C2-A6CE-76FBB6C1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86944"/>
        <c:axId val="25438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A3-43C2-A6CE-76FBB6C1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6944"/>
        <c:axId val="254388864"/>
      </c:lineChart>
      <c:dateAx>
        <c:axId val="254386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388864"/>
        <c:crosses val="autoZero"/>
        <c:auto val="1"/>
        <c:lblOffset val="100"/>
        <c:baseTimeUnit val="years"/>
      </c:dateAx>
      <c:valAx>
        <c:axId val="25438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A1-492C-A86A-75778B5F6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401152"/>
        <c:axId val="25440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A1-492C-A86A-75778B5F6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152"/>
        <c:axId val="254403328"/>
      </c:lineChart>
      <c:dateAx>
        <c:axId val="254401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403328"/>
        <c:crosses val="autoZero"/>
        <c:auto val="1"/>
        <c:lblOffset val="100"/>
        <c:baseTimeUnit val="years"/>
      </c:dateAx>
      <c:valAx>
        <c:axId val="25440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40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4E-4192-B6E6-B1873824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458880"/>
        <c:axId val="25446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4E-4192-B6E6-B1873824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58880"/>
        <c:axId val="254461056"/>
      </c:lineChart>
      <c:dateAx>
        <c:axId val="254458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461056"/>
        <c:crosses val="autoZero"/>
        <c:auto val="1"/>
        <c:lblOffset val="100"/>
        <c:baseTimeUnit val="years"/>
      </c:dateAx>
      <c:valAx>
        <c:axId val="25446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45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6-44AF-9ED1-BEC527F59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574592"/>
        <c:axId val="2545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26-44AF-9ED1-BEC527F59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74592"/>
        <c:axId val="254576512"/>
      </c:lineChart>
      <c:dateAx>
        <c:axId val="254574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576512"/>
        <c:crosses val="autoZero"/>
        <c:auto val="1"/>
        <c:lblOffset val="100"/>
        <c:baseTimeUnit val="years"/>
      </c:dateAx>
      <c:valAx>
        <c:axId val="2545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57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3-4F55-8431-293B41615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636800"/>
        <c:axId val="25463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3-4F55-8431-293B41615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636800"/>
        <c:axId val="254638720"/>
      </c:lineChart>
      <c:dateAx>
        <c:axId val="254636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638720"/>
        <c:crosses val="autoZero"/>
        <c:auto val="1"/>
        <c:lblOffset val="100"/>
        <c:baseTimeUnit val="years"/>
      </c:dateAx>
      <c:valAx>
        <c:axId val="25463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63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A-4023-829A-C60AAAD4A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659968"/>
        <c:axId val="2547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6A-4023-829A-C60AAAD4A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659968"/>
        <c:axId val="254707200"/>
      </c:lineChart>
      <c:dateAx>
        <c:axId val="254659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707200"/>
        <c:crosses val="autoZero"/>
        <c:auto val="1"/>
        <c:lblOffset val="100"/>
        <c:baseTimeUnit val="years"/>
      </c:dateAx>
      <c:valAx>
        <c:axId val="2547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65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3.13</c:v>
                </c:pt>
                <c:pt idx="1">
                  <c:v>6.72</c:v>
                </c:pt>
                <c:pt idx="2">
                  <c:v>26.15</c:v>
                </c:pt>
                <c:pt idx="3">
                  <c:v>19.82</c:v>
                </c:pt>
                <c:pt idx="4">
                  <c:v>34.46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57-4B50-951F-D9A1EDF44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18016"/>
        <c:axId val="2549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7-4B50-951F-D9A1EDF44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18016"/>
        <c:axId val="254936576"/>
      </c:lineChart>
      <c:dateAx>
        <c:axId val="254918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4936576"/>
        <c:crosses val="autoZero"/>
        <c:auto val="1"/>
        <c:lblOffset val="100"/>
        <c:baseTimeUnit val="years"/>
      </c:dateAx>
      <c:valAx>
        <c:axId val="2549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91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437.95</c:v>
                </c:pt>
                <c:pt idx="1">
                  <c:v>192.03</c:v>
                </c:pt>
                <c:pt idx="2">
                  <c:v>56.17</c:v>
                </c:pt>
                <c:pt idx="3">
                  <c:v>80.72</c:v>
                </c:pt>
                <c:pt idx="4">
                  <c:v>46.05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F1-4E90-834E-6DF4F5404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48928"/>
        <c:axId val="26355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F1-4E90-834E-6DF4F5404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48928"/>
        <c:axId val="263550848"/>
      </c:lineChart>
      <c:dateAx>
        <c:axId val="263548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3550848"/>
        <c:crosses val="autoZero"/>
        <c:auto val="1"/>
        <c:lblOffset val="100"/>
        <c:baseTimeUnit val="years"/>
      </c:dateAx>
      <c:valAx>
        <c:axId val="26355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354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>
      <selection activeCell="AL10" sqref="AL10:AS1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徳島県　三好市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D4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24115</v>
      </c>
      <c r="AM8" s="55"/>
      <c r="AN8" s="55"/>
      <c r="AO8" s="55"/>
      <c r="AP8" s="55"/>
      <c r="AQ8" s="55"/>
      <c r="AR8" s="55"/>
      <c r="AS8" s="55"/>
      <c r="AT8" s="45">
        <f>データ!$S$6</f>
        <v>721.42</v>
      </c>
      <c r="AU8" s="45"/>
      <c r="AV8" s="45"/>
      <c r="AW8" s="45"/>
      <c r="AX8" s="45"/>
      <c r="AY8" s="45"/>
      <c r="AZ8" s="45"/>
      <c r="BA8" s="45"/>
      <c r="BB8" s="45">
        <f>データ!$T$6</f>
        <v>33.43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55.17</v>
      </c>
      <c r="Q10" s="45"/>
      <c r="R10" s="45"/>
      <c r="S10" s="45"/>
      <c r="T10" s="45"/>
      <c r="U10" s="45"/>
      <c r="V10" s="45"/>
      <c r="W10" s="55">
        <f>データ!$Q$6</f>
        <v>550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64</v>
      </c>
      <c r="AM10" s="55"/>
      <c r="AN10" s="55"/>
      <c r="AO10" s="55"/>
      <c r="AP10" s="55"/>
      <c r="AQ10" s="55"/>
      <c r="AR10" s="55"/>
      <c r="AS10" s="55"/>
      <c r="AT10" s="45">
        <f>データ!$V$6</f>
        <v>0.4</v>
      </c>
      <c r="AU10" s="45"/>
      <c r="AV10" s="45"/>
      <c r="AW10" s="45"/>
      <c r="AX10" s="45"/>
      <c r="AY10" s="45"/>
      <c r="AZ10" s="45"/>
      <c r="BA10" s="45"/>
      <c r="BB10" s="45">
        <f>データ!$W$6</f>
        <v>160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114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115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116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41</v>
      </c>
      <c r="O85" s="13" t="str">
        <f>データ!EN6</f>
        <v>【0.58】</v>
      </c>
    </row>
  </sheetData>
  <sheetProtection algorithmName="SHA-512" hashValue="nMpChx+LWwgusNUKa+iOzxwQF6W5qa5/5SewUNc7Vp1/m4Pn3/DFgBRUXAhpSk/sXCkHRWzUIe1iOaL21Sgy4Q==" saltValue="H7RiN9TLA8zGnA1dUOuRe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2021</v>
      </c>
      <c r="C6" s="20">
        <f t="shared" ref="C6:W6" si="3">C7</f>
        <v>362085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徳島県　三好市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55.17</v>
      </c>
      <c r="Q6" s="21">
        <f t="shared" si="3"/>
        <v>550</v>
      </c>
      <c r="R6" s="21">
        <f t="shared" si="3"/>
        <v>24115</v>
      </c>
      <c r="S6" s="21">
        <f t="shared" si="3"/>
        <v>721.42</v>
      </c>
      <c r="T6" s="21">
        <f t="shared" si="3"/>
        <v>33.43</v>
      </c>
      <c r="U6" s="21">
        <f t="shared" si="3"/>
        <v>64</v>
      </c>
      <c r="V6" s="21">
        <f t="shared" si="3"/>
        <v>0.4</v>
      </c>
      <c r="W6" s="21">
        <f t="shared" si="3"/>
        <v>160</v>
      </c>
      <c r="X6" s="22">
        <f>IF(X7="",NA(),X7)</f>
        <v>19.77</v>
      </c>
      <c r="Y6" s="22">
        <f t="shared" ref="Y6:AG6" si="4">IF(Y7="",NA(),Y7)</f>
        <v>162.01</v>
      </c>
      <c r="Z6" s="22">
        <f t="shared" si="4"/>
        <v>37.76</v>
      </c>
      <c r="AA6" s="22">
        <f t="shared" si="4"/>
        <v>19.82</v>
      </c>
      <c r="AB6" s="22">
        <f t="shared" si="4"/>
        <v>34.46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3.13</v>
      </c>
      <c r="BQ6" s="22">
        <f t="shared" ref="BQ6:BY6" si="8">IF(BQ7="",NA(),BQ7)</f>
        <v>6.72</v>
      </c>
      <c r="BR6" s="22">
        <f t="shared" si="8"/>
        <v>26.15</v>
      </c>
      <c r="BS6" s="22">
        <f t="shared" si="8"/>
        <v>19.82</v>
      </c>
      <c r="BT6" s="22">
        <f t="shared" si="8"/>
        <v>34.46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437.95</v>
      </c>
      <c r="CB6" s="22">
        <f t="shared" ref="CB6:CJ6" si="9">IF(CB7="",NA(),CB7)</f>
        <v>192.03</v>
      </c>
      <c r="CC6" s="22">
        <f t="shared" si="9"/>
        <v>56.17</v>
      </c>
      <c r="CD6" s="22">
        <f t="shared" si="9"/>
        <v>80.72</v>
      </c>
      <c r="CE6" s="22">
        <f t="shared" si="9"/>
        <v>46.05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57.43</v>
      </c>
      <c r="CM6" s="22">
        <f t="shared" ref="CM6:CU6" si="10">IF(CM7="",NA(),CM7)</f>
        <v>60.3</v>
      </c>
      <c r="CN6" s="22">
        <f t="shared" si="10"/>
        <v>57.13</v>
      </c>
      <c r="CO6" s="22">
        <f t="shared" si="10"/>
        <v>50.72</v>
      </c>
      <c r="CP6" s="22">
        <f t="shared" si="10"/>
        <v>49.89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82.91</v>
      </c>
      <c r="CX6" s="22">
        <f t="shared" ref="CX6:DF6" si="11">IF(CX7="",NA(),CX7)</f>
        <v>82.91</v>
      </c>
      <c r="CY6" s="22">
        <f t="shared" si="11"/>
        <v>82.92</v>
      </c>
      <c r="CZ6" s="22">
        <f t="shared" si="11"/>
        <v>84.41</v>
      </c>
      <c r="DA6" s="22">
        <f t="shared" si="11"/>
        <v>84.41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362085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55.17</v>
      </c>
      <c r="Q7" s="25">
        <v>550</v>
      </c>
      <c r="R7" s="25">
        <v>24115</v>
      </c>
      <c r="S7" s="25">
        <v>721.42</v>
      </c>
      <c r="T7" s="25">
        <v>33.43</v>
      </c>
      <c r="U7" s="25">
        <v>64</v>
      </c>
      <c r="V7" s="25">
        <v>0.4</v>
      </c>
      <c r="W7" s="25">
        <v>160</v>
      </c>
      <c r="X7" s="25">
        <v>19.77</v>
      </c>
      <c r="Y7" s="25">
        <v>162.01</v>
      </c>
      <c r="Z7" s="25">
        <v>37.76</v>
      </c>
      <c r="AA7" s="25">
        <v>19.82</v>
      </c>
      <c r="AB7" s="25">
        <v>34.46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3.13</v>
      </c>
      <c r="BQ7" s="25">
        <v>6.72</v>
      </c>
      <c r="BR7" s="25">
        <v>26.15</v>
      </c>
      <c r="BS7" s="25">
        <v>19.82</v>
      </c>
      <c r="BT7" s="25">
        <v>34.46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437.95</v>
      </c>
      <c r="CB7" s="25">
        <v>192.03</v>
      </c>
      <c r="CC7" s="25">
        <v>56.17</v>
      </c>
      <c r="CD7" s="25">
        <v>80.72</v>
      </c>
      <c r="CE7" s="25">
        <v>46.05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57.43</v>
      </c>
      <c r="CM7" s="25">
        <v>60.3</v>
      </c>
      <c r="CN7" s="25">
        <v>57.13</v>
      </c>
      <c r="CO7" s="25">
        <v>50.72</v>
      </c>
      <c r="CP7" s="25">
        <v>49.89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82.91</v>
      </c>
      <c r="CX7" s="25">
        <v>82.91</v>
      </c>
      <c r="CY7" s="25">
        <v>82.92</v>
      </c>
      <c r="CZ7" s="25">
        <v>84.41</v>
      </c>
      <c r="DA7" s="25">
        <v>84.41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2023-01-11T05:10:51Z</cp:lastPrinted>
  <dcterms:created xsi:type="dcterms:W3CDTF">2022-12-01T01:11:12Z</dcterms:created>
  <dcterms:modified xsi:type="dcterms:W3CDTF">2023-01-11T05:33:42Z</dcterms:modified>
</cp:coreProperties>
</file>