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XW+BCdLp8N/5f1CAuK/b63KYP2GshZYO4tM+iUGchCJUoJXYCn8yteWKE/JNcQzDNzgSWasEfzBUviK6ccV1+w==" workbookSaltValue="8TFnVKUG76UPelcU465xGQ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E85" i="4"/>
  <c r="BB10" i="4"/>
  <c r="AT10" i="4"/>
  <c r="AL10" i="4"/>
  <c r="W10" i="4"/>
  <c r="P10" i="4"/>
  <c r="I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<sst xmlns="http://schemas.openxmlformats.org/spreadsheetml/2006/main" count="233" uniqueCount="117">
  <si>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</si>
  <si>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</si>
  <si>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</si>
  <si>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</si>
  <si>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</si>
  <si>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</si>
  <si>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</si>
  <si>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</si>
  <si>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</si>
  <si>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</si>
  <si>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</si>
  <si>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</si>
  <si>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</si>
  <si>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</si>
  <si>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</si>
  <si>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</si>
  <si>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</si>
  <si>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</si>
  <si>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</si>
  <si>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</si>
  <si>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</si>
  <si>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</si>
  <si>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</si>
  <si>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</si>
  <si>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</si>
  <si>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</si>
  <si>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</si>
  <si>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</si>
  <si>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</si>
  <si>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</si>
  <si>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</si>
  <si>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</si>
  <si>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</si>
  <si>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</si>
  <si>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</si>
  <si>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</si>
  <si>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</si>
  <si>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</si>
  <si>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</si>
  <si>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</si>
  <si>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</si>
  <si>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</si>
  <si>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</si>
  <si>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</si>
  <si>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</si>
  <si>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</si>
  <si>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</si>
  <si>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</si>
  <si>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</si>
  <si>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</si>
  <si>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</si>
  <si>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</si>
  <si>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</si>
  <si>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</si>
  <si>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</si>
  <si>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</si>
  <si>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</si>
  <si>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</si>
  <si>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</si>
  <si>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</si>
  <si>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</si>
  <si>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</si>
  <si>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</si>
  <si>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</si>
  <si>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</si>
  <si>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</si>
  <si>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</si>
  <si>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</si>
  <si>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</si>
  <si>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</si>
  <si>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</si>
  <si>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</si>
  <si>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</si>
  <si>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</si>
  <si>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</si>
  <si>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</si>
  <si>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</si>
  <si>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</si>
  <si>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</si>
  <si>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</si>
  <si>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</si>
  <si>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</si>
  <si>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</si>
  <si>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</si>
  <si>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</si>
  <si>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</si>
  <si>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</si>
  <si>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</si>
  <si>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</si>
  <si>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</si>
  <si>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</si>
  <si>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</si>
  <si>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</si>
  <si>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</si>
  <si>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</si>
  <si>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三好市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</si>
  <si>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</si>
  <si>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</si>
  <si>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</si>
  <si>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</si>
  <si>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</si>
  <si>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</si>
  <si>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</si>
  <si>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</si>
  <si>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</si>
  <si>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</si>
  <si>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</si>
  <si>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</si>
  <si>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</si>
  <si>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</si>
  <si>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</si>
  <si>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</si>
  <si>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</si>
  <si>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</si>
  <si>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山間部に位置する給水人口が64人の簡易水道である。今後さらなる給水人口・給水戸数の減少が見込まれる。計算上では繰越金が数年後には枯渇し、経営はかなり厳しい状況にある。　　　　　　　　　　　東祖谷地域の簡易水道であるため、マンパワー不足もあり、現在は委託での管理を行っているが、効率性・将来性共に乏しい状況にある。</t>
    <rPh sb="1" eb="4">
      <t>サンカンブ</t>
    </rPh>
    <rPh sb="5" eb="7">
      <t>イチ</t>
    </rPh>
    <rPh sb="9" eb="11">
      <t>キュウスイ</t>
    </rPh>
    <rPh sb="11" eb="13">
      <t>ジンコウ</t>
    </rPh>
    <rPh sb="16" eb="17">
      <t>ニン</t>
    </rPh>
    <rPh sb="18" eb="20">
      <t>カンイ</t>
    </rPh>
    <rPh sb="20" eb="22">
      <t>スイドウ</t>
    </rPh>
    <rPh sb="26" eb="28">
      <t>コンゴ</t>
    </rPh>
    <rPh sb="32" eb="34">
      <t>キュウスイ</t>
    </rPh>
    <rPh sb="34" eb="36">
      <t>ジンコウ</t>
    </rPh>
    <rPh sb="37" eb="39">
      <t>キュウスイ</t>
    </rPh>
    <rPh sb="39" eb="41">
      <t>コスウ</t>
    </rPh>
    <rPh sb="42" eb="44">
      <t>ゲンショウ</t>
    </rPh>
    <rPh sb="45" eb="47">
      <t>ミコ</t>
    </rPh>
    <rPh sb="51" eb="54">
      <t>ケイサンジョウ</t>
    </rPh>
    <rPh sb="56" eb="58">
      <t>クリコシ</t>
    </rPh>
    <rPh sb="58" eb="59">
      <t>キン</t>
    </rPh>
    <rPh sb="60" eb="63">
      <t>スウネンゴ</t>
    </rPh>
    <rPh sb="65" eb="67">
      <t>コカツ</t>
    </rPh>
    <rPh sb="69" eb="71">
      <t>ケイエイ</t>
    </rPh>
    <rPh sb="75" eb="76">
      <t>キビ</t>
    </rPh>
    <rPh sb="78" eb="80">
      <t>ジョウキョウ</t>
    </rPh>
    <rPh sb="95" eb="98">
      <t>ヒガシイヤ</t>
    </rPh>
    <rPh sb="98" eb="100">
      <t>チイキ</t>
    </rPh>
    <rPh sb="101" eb="103">
      <t>カンイ</t>
    </rPh>
    <rPh sb="103" eb="105">
      <t>スイドウ</t>
    </rPh>
    <rPh sb="116" eb="118">
      <t>フソク</t>
    </rPh>
    <rPh sb="122" eb="124">
      <t>ゲンザイ</t>
    </rPh>
    <rPh sb="125" eb="127">
      <t>イタク</t>
    </rPh>
    <rPh sb="129" eb="131">
      <t>カンリ</t>
    </rPh>
    <rPh sb="132" eb="133">
      <t>オコナ</t>
    </rPh>
    <rPh sb="139" eb="142">
      <t>コウリツセイ</t>
    </rPh>
    <rPh sb="143" eb="146">
      <t>ショウライセイ</t>
    </rPh>
    <rPh sb="146" eb="147">
      <t>トモ</t>
    </rPh>
    <rPh sb="148" eb="149">
      <t>トボ</t>
    </rPh>
    <rPh sb="151" eb="153">
      <t>ジョウキョウ</t>
    </rPh>
    <phoneticPr fontId="4"/>
  </si>
  <si>
    <t>毎年小規模の修繕を行っているが、経営的な観点から見ても、今後大きな資本を投下し更新を行うことは難しい状況にある。</t>
    <rPh sb="0" eb="2">
      <t>マイトシ</t>
    </rPh>
    <rPh sb="2" eb="5">
      <t>ショウキボ</t>
    </rPh>
    <rPh sb="6" eb="8">
      <t>シュウゼン</t>
    </rPh>
    <rPh sb="9" eb="10">
      <t>オコナ</t>
    </rPh>
    <rPh sb="16" eb="19">
      <t>ケイエイテキ</t>
    </rPh>
    <rPh sb="20" eb="22">
      <t>カンテン</t>
    </rPh>
    <rPh sb="24" eb="25">
      <t>ミ</t>
    </rPh>
    <rPh sb="28" eb="30">
      <t>コンゴ</t>
    </rPh>
    <rPh sb="30" eb="31">
      <t>オオ</t>
    </rPh>
    <rPh sb="33" eb="35">
      <t>シホン</t>
    </rPh>
    <rPh sb="36" eb="38">
      <t>トウカ</t>
    </rPh>
    <rPh sb="39" eb="41">
      <t>コウシン</t>
    </rPh>
    <rPh sb="42" eb="43">
      <t>オコナ</t>
    </rPh>
    <rPh sb="47" eb="48">
      <t>ムズカ</t>
    </rPh>
    <rPh sb="50" eb="52">
      <t>ジョウキョウ</t>
    </rPh>
    <phoneticPr fontId="4"/>
  </si>
  <si>
    <t>施設・管路共に老朽化が見られるが、多額の資本投下に見合うだけの給水収益は到底見込めない。　　　他の上水道地域からも遠く離れていることから、上水道への併合ではなく、地元管理の水道へ移管することが現実的であると思われる。</t>
    <rPh sb="0" eb="2">
      <t>シセツ</t>
    </rPh>
    <rPh sb="3" eb="5">
      <t>カンロ</t>
    </rPh>
    <rPh sb="5" eb="6">
      <t>トモ</t>
    </rPh>
    <rPh sb="7" eb="10">
      <t>ロウキュウカ</t>
    </rPh>
    <rPh sb="11" eb="12">
      <t>ミ</t>
    </rPh>
    <rPh sb="17" eb="19">
      <t>タガク</t>
    </rPh>
    <rPh sb="20" eb="22">
      <t>シホン</t>
    </rPh>
    <rPh sb="22" eb="24">
      <t>トウカ</t>
    </rPh>
    <rPh sb="25" eb="27">
      <t>ミア</t>
    </rPh>
    <rPh sb="31" eb="33">
      <t>キュウスイ</t>
    </rPh>
    <rPh sb="33" eb="35">
      <t>シュウエキ</t>
    </rPh>
    <rPh sb="36" eb="38">
      <t>トウテイ</t>
    </rPh>
    <rPh sb="38" eb="40">
      <t>ミコ</t>
    </rPh>
    <rPh sb="47" eb="48">
      <t>タ</t>
    </rPh>
    <rPh sb="49" eb="52">
      <t>ジョウスイドウ</t>
    </rPh>
    <rPh sb="52" eb="54">
      <t>チイキ</t>
    </rPh>
    <rPh sb="57" eb="58">
      <t>トオ</t>
    </rPh>
    <rPh sb="59" eb="60">
      <t>ハナ</t>
    </rPh>
    <rPh sb="69" eb="72">
      <t>ジョウスイドウ</t>
    </rPh>
    <rPh sb="74" eb="76">
      <t>ヘイゴウ</t>
    </rPh>
    <rPh sb="81" eb="83">
      <t>ジモト</t>
    </rPh>
    <rPh sb="83" eb="85">
      <t>カンリ</t>
    </rPh>
    <rPh sb="86" eb="88">
      <t>スイドウ</t>
    </rPh>
    <rPh sb="89" eb="91">
      <t>イカン</t>
    </rPh>
    <rPh sb="96" eb="99">
      <t>ゲンジツテキ</t>
    </rPh>
    <rPh sb="103" eb="104">
      <t>オモ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</si>
</sst>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A9-4B94-89CB-C5393821E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325120"/>
        <c:axId val="254327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0.56999999999999995</c:v>
                </c:pt>
                <c:pt idx="1">
                  <c:v>0.62</c:v>
                </c:pt>
                <c:pt idx="2">
                  <c:v>0.39</c:v>
                </c:pt>
                <c:pt idx="3">
                  <c:v>0.61</c:v>
                </c:pt>
                <c:pt idx="4">
                  <c:v>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A9-4B94-89CB-C5393821E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325120"/>
        <c:axId val="254327040"/>
      </c:lineChart>
      <c:dateAx>
        <c:axId val="2543251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54327040"/>
        <c:crosses val="autoZero"/>
        <c:auto val="1"/>
        <c:lblOffset val="100"/>
        <c:baseTimeUnit val="years"/>
      </c:dateAx>
      <c:valAx>
        <c:axId val="254327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4325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19.77</c:v>
                </c:pt>
                <c:pt idx="1">
                  <c:v>162.01</c:v>
                </c:pt>
                <c:pt idx="2">
                  <c:v>37.76</c:v>
                </c:pt>
                <c:pt idx="3">
                  <c:v>19.82</c:v>
                </c:pt>
                <c:pt idx="4">
                  <c:v>34.46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A3-43C2-A6CE-76FBB6C1A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386944"/>
        <c:axId val="254388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74.05</c:v>
                </c:pt>
                <c:pt idx="1">
                  <c:v>73.25</c:v>
                </c:pt>
                <c:pt idx="2">
                  <c:v>75.06</c:v>
                </c:pt>
                <c:pt idx="3">
                  <c:v>73.22</c:v>
                </c:pt>
                <c:pt idx="4">
                  <c:v>69.05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A3-43C2-A6CE-76FBB6C1A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386944"/>
        <c:axId val="254388864"/>
      </c:lineChart>
      <c:dateAx>
        <c:axId val="2543869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54388864"/>
        <c:crosses val="autoZero"/>
        <c:auto val="1"/>
        <c:lblOffset val="100"/>
        <c:baseTimeUnit val="years"/>
      </c:dateAx>
      <c:valAx>
        <c:axId val="254388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4386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A1-492C-A86A-75778B5F6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401152"/>
        <c:axId val="254403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A1-492C-A86A-75778B5F6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401152"/>
        <c:axId val="254403328"/>
      </c:lineChart>
      <c:dateAx>
        <c:axId val="2544011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54403328"/>
        <c:crosses val="autoZero"/>
        <c:auto val="1"/>
        <c:lblOffset val="100"/>
        <c:baseTimeUnit val="years"/>
      </c:dateAx>
      <c:valAx>
        <c:axId val="254403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4401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4E-4192-B6E6-B1873824B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458880"/>
        <c:axId val="254461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4E-4192-B6E6-B1873824B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458880"/>
        <c:axId val="254461056"/>
      </c:lineChart>
      <c:dateAx>
        <c:axId val="254458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54461056"/>
        <c:crosses val="autoZero"/>
        <c:auto val="1"/>
        <c:lblOffset val="100"/>
        <c:baseTimeUnit val="years"/>
      </c:dateAx>
      <c:valAx>
        <c:axId val="254461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4458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26-44AF-9ED1-BEC527F59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574592"/>
        <c:axId val="25457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26-44AF-9ED1-BEC527F59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574592"/>
        <c:axId val="254576512"/>
      </c:lineChart>
      <c:dateAx>
        <c:axId val="254574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54576512"/>
        <c:crosses val="autoZero"/>
        <c:auto val="1"/>
        <c:lblOffset val="100"/>
        <c:baseTimeUnit val="years"/>
      </c:dateAx>
      <c:valAx>
        <c:axId val="25457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4574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A3-4F55-8431-293B41615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636800"/>
        <c:axId val="254638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A3-4F55-8431-293B41615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636800"/>
        <c:axId val="254638720"/>
      </c:lineChart>
      <c:dateAx>
        <c:axId val="2546368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54638720"/>
        <c:crosses val="autoZero"/>
        <c:auto val="1"/>
        <c:lblOffset val="100"/>
        <c:baseTimeUnit val="years"/>
      </c:dateAx>
      <c:valAx>
        <c:axId val="254638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4636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6A-4023-829A-C60AAAD4A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659968"/>
        <c:axId val="254707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1302.33</c:v>
                </c:pt>
                <c:pt idx="1">
                  <c:v>1274.21</c:v>
                </c:pt>
                <c:pt idx="2">
                  <c:v>1183.92</c:v>
                </c:pt>
                <c:pt idx="3">
                  <c:v>1128.72</c:v>
                </c:pt>
                <c:pt idx="4">
                  <c:v>1125.25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6A-4023-829A-C60AAAD4A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659968"/>
        <c:axId val="254707200"/>
      </c:lineChart>
      <c:dateAx>
        <c:axId val="2546599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54707200"/>
        <c:crosses val="autoZero"/>
        <c:auto val="1"/>
        <c:lblOffset val="100"/>
        <c:baseTimeUnit val="years"/>
      </c:dateAx>
      <c:valAx>
        <c:axId val="254707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4659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3.13</c:v>
                </c:pt>
                <c:pt idx="1">
                  <c:v>6.72</c:v>
                </c:pt>
                <c:pt idx="2">
                  <c:v>26.15</c:v>
                </c:pt>
                <c:pt idx="3">
                  <c:v>19.82</c:v>
                </c:pt>
                <c:pt idx="4">
                  <c:v>34.46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57-4B50-951F-D9A1EDF44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918016"/>
        <c:axId val="254936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40.89</c:v>
                </c:pt>
                <c:pt idx="1">
                  <c:v>41.25</c:v>
                </c:pt>
                <c:pt idx="2">
                  <c:v>42.5</c:v>
                </c:pt>
                <c:pt idx="3">
                  <c:v>41.84</c:v>
                </c:pt>
                <c:pt idx="4">
                  <c:v>41.44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57-4B50-951F-D9A1EDF44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918016"/>
        <c:axId val="254936576"/>
      </c:lineChart>
      <c:dateAx>
        <c:axId val="254918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54936576"/>
        <c:crosses val="autoZero"/>
        <c:auto val="1"/>
        <c:lblOffset val="100"/>
        <c:baseTimeUnit val="years"/>
      </c:dateAx>
      <c:valAx>
        <c:axId val="254936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4918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437.95</c:v>
                </c:pt>
                <c:pt idx="1">
                  <c:v>192.03</c:v>
                </c:pt>
                <c:pt idx="2">
                  <c:v>56.17</c:v>
                </c:pt>
                <c:pt idx="3">
                  <c:v>80.72</c:v>
                </c:pt>
                <c:pt idx="4">
                  <c:v>46.05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F1-4E90-834E-6DF4F5404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548928"/>
        <c:axId val="263550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383.2</c:v>
                </c:pt>
                <c:pt idx="1">
                  <c:v>383.25</c:v>
                </c:pt>
                <c:pt idx="2">
                  <c:v>377.72</c:v>
                </c:pt>
                <c:pt idx="3">
                  <c:v>390.47</c:v>
                </c:pt>
                <c:pt idx="4">
                  <c:v>403.61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F1-4E90-834E-6DF4F5404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548928"/>
        <c:axId val="263550848"/>
      </c:lineChart>
      <c:dateAx>
        <c:axId val="2635489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63550848"/>
        <c:crosses val="autoZero"/>
        <c:auto val="1"/>
        <c:lblOffset val="100"/>
        <c:baseTimeUnit val="years"/>
      </c:dateAx>
      <c:valAx>
        <c:axId val="263550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3548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57.43</c:v>
                </c:pt>
                <c:pt idx="1">
                  <c:v>60.3</c:v>
                </c:pt>
                <c:pt idx="2">
                  <c:v>57.13</c:v>
                </c:pt>
                <c:pt idx="3">
                  <c:v>50.72</c:v>
                </c:pt>
                <c:pt idx="4">
                  <c:v>49.89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19-491D-A61C-4CFBC0CA8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614848"/>
        <c:axId val="263616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47.95</c:v>
                </c:pt>
                <c:pt idx="1">
                  <c:v>48.26</c:v>
                </c:pt>
                <c:pt idx="2">
                  <c:v>48.01</c:v>
                </c:pt>
                <c:pt idx="3">
                  <c:v>49.08</c:v>
                </c:pt>
                <c:pt idx="4">
                  <c:v>51.46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19-491D-A61C-4CFBC0CA8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614848"/>
        <c:axId val="263616768"/>
      </c:lineChart>
      <c:dateAx>
        <c:axId val="2636148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63616768"/>
        <c:crosses val="autoZero"/>
        <c:auto val="1"/>
        <c:lblOffset val="100"/>
        <c:baseTimeUnit val="years"/>
      </c:dateAx>
      <c:valAx>
        <c:axId val="263616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3614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82.91</c:v>
                </c:pt>
                <c:pt idx="1">
                  <c:v>82.91</c:v>
                </c:pt>
                <c:pt idx="2">
                  <c:v>82.92</c:v>
                </c:pt>
                <c:pt idx="3">
                  <c:v>84.41</c:v>
                </c:pt>
                <c:pt idx="4">
                  <c:v>84.41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C0-4892-BEDB-7EEE88040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635712"/>
        <c:axId val="263637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74.900000000000006</c:v>
                </c:pt>
                <c:pt idx="1">
                  <c:v>72.72</c:v>
                </c:pt>
                <c:pt idx="2">
                  <c:v>72.75</c:v>
                </c:pt>
                <c:pt idx="3">
                  <c:v>71.27</c:v>
                </c:pt>
                <c:pt idx="4">
                  <c:v>68.58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0-4892-BEDB-7EEE88040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635712"/>
        <c:axId val="263637632"/>
      </c:lineChart>
      <c:dateAx>
        <c:axId val="2636357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63637632"/>
        <c:crosses val="autoZero"/>
        <c:auto val="1"/>
        <c:lblOffset val="100"/>
        <c:baseTimeUnit val="years"/>
      </c:dateAx>
      <c:valAx>
        <c:axId val="263637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3635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【301.20】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75" zoomScaleNormal="75" workbookViewId="0">
      <selection activeCell="AL10" sqref="AL10:AS10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徳島県　三好市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8" t="s">
        <v>1</v>
      </c>
      <c r="C7" s="58"/>
      <c r="D7" s="58"/>
      <c r="E7" s="58"/>
      <c r="F7" s="58"/>
      <c r="G7" s="58"/>
      <c r="H7" s="58"/>
      <c r="I7" s="58" t="s">
        <v>2</v>
      </c>
      <c r="J7" s="58"/>
      <c r="K7" s="58"/>
      <c r="L7" s="58"/>
      <c r="M7" s="58"/>
      <c r="N7" s="58"/>
      <c r="O7" s="58"/>
      <c r="P7" s="58" t="s">
        <v>3</v>
      </c>
      <c r="Q7" s="58"/>
      <c r="R7" s="58"/>
      <c r="S7" s="58"/>
      <c r="T7" s="58"/>
      <c r="U7" s="58"/>
      <c r="V7" s="58"/>
      <c r="W7" s="58" t="s">
        <v>4</v>
      </c>
      <c r="X7" s="58"/>
      <c r="Y7" s="58"/>
      <c r="Z7" s="58"/>
      <c r="AA7" s="58"/>
      <c r="AB7" s="58"/>
      <c r="AC7" s="58"/>
      <c r="AD7" s="58" t="s">
        <v>5</v>
      </c>
      <c r="AE7" s="58"/>
      <c r="AF7" s="58"/>
      <c r="AG7" s="58"/>
      <c r="AH7" s="58"/>
      <c r="AI7" s="58"/>
      <c r="AJ7" s="58"/>
      <c r="AK7" s="2"/>
      <c r="AL7" s="58" t="s">
        <v>6</v>
      </c>
      <c r="AM7" s="58"/>
      <c r="AN7" s="58"/>
      <c r="AO7" s="58"/>
      <c r="AP7" s="58"/>
      <c r="AQ7" s="58"/>
      <c r="AR7" s="58"/>
      <c r="AS7" s="58"/>
      <c r="AT7" s="58" t="s">
        <v>7</v>
      </c>
      <c r="AU7" s="58"/>
      <c r="AV7" s="58"/>
      <c r="AW7" s="58"/>
      <c r="AX7" s="58"/>
      <c r="AY7" s="58"/>
      <c r="AZ7" s="58"/>
      <c r="BA7" s="58"/>
      <c r="BB7" s="58" t="s">
        <v>8</v>
      </c>
      <c r="BC7" s="58"/>
      <c r="BD7" s="58"/>
      <c r="BE7" s="58"/>
      <c r="BF7" s="58"/>
      <c r="BG7" s="58"/>
      <c r="BH7" s="58"/>
      <c r="BI7" s="58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データ!$I$6</f>
        <v>法非適用</v>
      </c>
      <c r="C8" s="66"/>
      <c r="D8" s="66"/>
      <c r="E8" s="66"/>
      <c r="F8" s="66"/>
      <c r="G8" s="66"/>
      <c r="H8" s="66"/>
      <c r="I8" s="66" t="str">
        <f>データ!$J$6</f>
        <v>水道事業</v>
      </c>
      <c r="J8" s="66"/>
      <c r="K8" s="66"/>
      <c r="L8" s="66"/>
      <c r="M8" s="66"/>
      <c r="N8" s="66"/>
      <c r="O8" s="66"/>
      <c r="P8" s="66" t="str">
        <f>データ!$K$6</f>
        <v>簡易水道事業</v>
      </c>
      <c r="Q8" s="66"/>
      <c r="R8" s="66"/>
      <c r="S8" s="66"/>
      <c r="T8" s="66"/>
      <c r="U8" s="66"/>
      <c r="V8" s="66"/>
      <c r="W8" s="66" t="str">
        <f>データ!$L$6</f>
        <v>D4</v>
      </c>
      <c r="X8" s="66"/>
      <c r="Y8" s="66"/>
      <c r="Z8" s="66"/>
      <c r="AA8" s="66"/>
      <c r="AB8" s="66"/>
      <c r="AC8" s="66"/>
      <c r="AD8" s="66" t="str">
        <f>データ!$M$6</f>
        <v>非設置</v>
      </c>
      <c r="AE8" s="66"/>
      <c r="AF8" s="66"/>
      <c r="AG8" s="66"/>
      <c r="AH8" s="66"/>
      <c r="AI8" s="66"/>
      <c r="AJ8" s="66"/>
      <c r="AK8" s="2"/>
      <c r="AL8" s="55">
        <f>データ!$R$6</f>
        <v>24115</v>
      </c>
      <c r="AM8" s="55"/>
      <c r="AN8" s="55"/>
      <c r="AO8" s="55"/>
      <c r="AP8" s="55"/>
      <c r="AQ8" s="55"/>
      <c r="AR8" s="55"/>
      <c r="AS8" s="55"/>
      <c r="AT8" s="45">
        <f>データ!$S$6</f>
        <v>721.42</v>
      </c>
      <c r="AU8" s="45"/>
      <c r="AV8" s="45"/>
      <c r="AW8" s="45"/>
      <c r="AX8" s="45"/>
      <c r="AY8" s="45"/>
      <c r="AZ8" s="45"/>
      <c r="BA8" s="45"/>
      <c r="BB8" s="45">
        <f>データ!$T$6</f>
        <v>33.43</v>
      </c>
      <c r="BC8" s="45"/>
      <c r="BD8" s="45"/>
      <c r="BE8" s="45"/>
      <c r="BF8" s="45"/>
      <c r="BG8" s="45"/>
      <c r="BH8" s="45"/>
      <c r="BI8" s="45"/>
      <c r="BJ8" s="3"/>
      <c r="BK8" s="3"/>
      <c r="BL8" s="67" t="s">
        <v>10</v>
      </c>
      <c r="BM8" s="68"/>
      <c r="BN8" s="56" t="s">
        <v>11</v>
      </c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7"/>
    </row>
    <row r="9" spans="1:78" ht="18.75" customHeight="1" x14ac:dyDescent="0.15">
      <c r="A9" s="2"/>
      <c r="B9" s="58" t="s">
        <v>12</v>
      </c>
      <c r="C9" s="58"/>
      <c r="D9" s="58"/>
      <c r="E9" s="58"/>
      <c r="F9" s="58"/>
      <c r="G9" s="58"/>
      <c r="H9" s="58"/>
      <c r="I9" s="58" t="s">
        <v>13</v>
      </c>
      <c r="J9" s="58"/>
      <c r="K9" s="58"/>
      <c r="L9" s="58"/>
      <c r="M9" s="58"/>
      <c r="N9" s="58"/>
      <c r="O9" s="58"/>
      <c r="P9" s="58" t="s">
        <v>14</v>
      </c>
      <c r="Q9" s="58"/>
      <c r="R9" s="58"/>
      <c r="S9" s="58"/>
      <c r="T9" s="58"/>
      <c r="U9" s="58"/>
      <c r="V9" s="58"/>
      <c r="W9" s="58" t="s">
        <v>15</v>
      </c>
      <c r="X9" s="58"/>
      <c r="Y9" s="58"/>
      <c r="Z9" s="58"/>
      <c r="AA9" s="58"/>
      <c r="AB9" s="58"/>
      <c r="AC9" s="58"/>
      <c r="AD9" s="2"/>
      <c r="AE9" s="2"/>
      <c r="AF9" s="2"/>
      <c r="AG9" s="2"/>
      <c r="AH9" s="3"/>
      <c r="AI9" s="2"/>
      <c r="AJ9" s="2"/>
      <c r="AK9" s="2"/>
      <c r="AL9" s="58" t="s">
        <v>16</v>
      </c>
      <c r="AM9" s="58"/>
      <c r="AN9" s="58"/>
      <c r="AO9" s="58"/>
      <c r="AP9" s="58"/>
      <c r="AQ9" s="58"/>
      <c r="AR9" s="58"/>
      <c r="AS9" s="58"/>
      <c r="AT9" s="58" t="s">
        <v>17</v>
      </c>
      <c r="AU9" s="58"/>
      <c r="AV9" s="58"/>
      <c r="AW9" s="58"/>
      <c r="AX9" s="58"/>
      <c r="AY9" s="58"/>
      <c r="AZ9" s="58"/>
      <c r="BA9" s="58"/>
      <c r="BB9" s="58" t="s">
        <v>18</v>
      </c>
      <c r="BC9" s="58"/>
      <c r="BD9" s="58"/>
      <c r="BE9" s="58"/>
      <c r="BF9" s="58"/>
      <c r="BG9" s="58"/>
      <c r="BH9" s="58"/>
      <c r="BI9" s="58"/>
      <c r="BJ9" s="3"/>
      <c r="BK9" s="3"/>
      <c r="BL9" s="59" t="s">
        <v>19</v>
      </c>
      <c r="BM9" s="60"/>
      <c r="BN9" s="61" t="s">
        <v>20</v>
      </c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2"/>
    </row>
    <row r="10" spans="1:78" ht="18.75" customHeight="1" x14ac:dyDescent="0.15">
      <c r="A10" s="2"/>
      <c r="B10" s="45" t="str">
        <f>データ!$N$6</f>
        <v>-</v>
      </c>
      <c r="C10" s="45"/>
      <c r="D10" s="45"/>
      <c r="E10" s="45"/>
      <c r="F10" s="45"/>
      <c r="G10" s="45"/>
      <c r="H10" s="45"/>
      <c r="I10" s="45" t="str">
        <f>データ!$O$6</f>
        <v>該当数値なし</v>
      </c>
      <c r="J10" s="45"/>
      <c r="K10" s="45"/>
      <c r="L10" s="45"/>
      <c r="M10" s="45"/>
      <c r="N10" s="45"/>
      <c r="O10" s="45"/>
      <c r="P10" s="45">
        <f>データ!$P$6</f>
        <v>55.17</v>
      </c>
      <c r="Q10" s="45"/>
      <c r="R10" s="45"/>
      <c r="S10" s="45"/>
      <c r="T10" s="45"/>
      <c r="U10" s="45"/>
      <c r="V10" s="45"/>
      <c r="W10" s="55">
        <f>データ!$Q$6</f>
        <v>550</v>
      </c>
      <c r="X10" s="55"/>
      <c r="Y10" s="55"/>
      <c r="Z10" s="55"/>
      <c r="AA10" s="55"/>
      <c r="AB10" s="55"/>
      <c r="AC10" s="55"/>
      <c r="AD10" s="2"/>
      <c r="AE10" s="2"/>
      <c r="AF10" s="2"/>
      <c r="AG10" s="2"/>
      <c r="AH10" s="2"/>
      <c r="AI10" s="2"/>
      <c r="AJ10" s="2"/>
      <c r="AK10" s="2"/>
      <c r="AL10" s="55">
        <f>データ!$U$6</f>
        <v>64</v>
      </c>
      <c r="AM10" s="55"/>
      <c r="AN10" s="55"/>
      <c r="AO10" s="55"/>
      <c r="AP10" s="55"/>
      <c r="AQ10" s="55"/>
      <c r="AR10" s="55"/>
      <c r="AS10" s="55"/>
      <c r="AT10" s="45">
        <f>データ!$V$6</f>
        <v>0.4</v>
      </c>
      <c r="AU10" s="45"/>
      <c r="AV10" s="45"/>
      <c r="AW10" s="45"/>
      <c r="AX10" s="45"/>
      <c r="AY10" s="45"/>
      <c r="AZ10" s="45"/>
      <c r="BA10" s="45"/>
      <c r="BB10" s="45">
        <f>データ!$W$6</f>
        <v>160</v>
      </c>
      <c r="BC10" s="45"/>
      <c r="BD10" s="45"/>
      <c r="BE10" s="45"/>
      <c r="BF10" s="45"/>
      <c r="BG10" s="45"/>
      <c r="BH10" s="45"/>
      <c r="BI10" s="45"/>
      <c r="BJ10" s="2"/>
      <c r="BK10" s="2"/>
      <c r="BL10" s="46" t="s">
        <v>21</v>
      </c>
      <c r="BM10" s="47"/>
      <c r="BN10" s="48" t="s">
        <v>22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0" t="s">
        <v>23</v>
      </c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</row>
    <row r="14" spans="1:78" ht="13.5" customHeight="1" x14ac:dyDescent="0.15">
      <c r="A14" s="2"/>
      <c r="B14" s="52" t="s">
        <v>24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4"/>
      <c r="BK14" s="2"/>
      <c r="BL14" s="36" t="s">
        <v>25</v>
      </c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8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9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1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0" t="s">
        <v>114</v>
      </c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0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0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0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0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0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0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0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0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0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0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0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0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0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0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0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0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0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0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0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0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0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0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0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0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0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0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0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2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3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5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6" t="s">
        <v>26</v>
      </c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8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9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1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0" t="s">
        <v>115</v>
      </c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0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0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0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0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0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0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0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0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0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0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0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0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2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0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2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0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0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3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5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6" t="s">
        <v>28</v>
      </c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8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9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1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0" t="s">
        <v>116</v>
      </c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2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0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2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0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2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0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2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0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2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0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2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0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2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0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2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0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2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0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2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0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2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0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2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0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2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0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2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0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0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2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3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5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【73.42】</v>
      </c>
      <c r="F85" s="13" t="s">
        <v>41</v>
      </c>
      <c r="G85" s="13" t="s">
        <v>41</v>
      </c>
      <c r="H85" s="13" t="str">
        <f>データ!BO6</f>
        <v>【940.88】</v>
      </c>
      <c r="I85" s="13" t="str">
        <f>データ!BZ6</f>
        <v>【54.59】</v>
      </c>
      <c r="J85" s="13" t="str">
        <f>データ!CK6</f>
        <v>【301.20】</v>
      </c>
      <c r="K85" s="13" t="str">
        <f>データ!CV6</f>
        <v>【56.42】</v>
      </c>
      <c r="L85" s="13" t="str">
        <f>データ!DG6</f>
        <v>【71.01】</v>
      </c>
      <c r="M85" s="13" t="s">
        <v>41</v>
      </c>
      <c r="N85" s="13" t="s">
        <v>41</v>
      </c>
      <c r="O85" s="13" t="str">
        <f>データ!EN6</f>
        <v>【0.58】</v>
      </c>
    </row>
  </sheetData>
  <sheetProtection algorithmName="SHA-512" hashValue="nMpChx+LWwgusNUKa+iOzxwQF6W5qa5/5SewUNc7Vp1/m4Pn3/DFgBRUXAhpSk/sXCkHRWzUIe1iOaL21Sgy4Q==" saltValue="H7RiN9TLA8zGnA1dUOuReA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42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43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44</v>
      </c>
      <c r="B3" s="16" t="s">
        <v>45</v>
      </c>
      <c r="C3" s="16" t="s">
        <v>46</v>
      </c>
      <c r="D3" s="16" t="s">
        <v>47</v>
      </c>
      <c r="E3" s="16" t="s">
        <v>48</v>
      </c>
      <c r="F3" s="16" t="s">
        <v>49</v>
      </c>
      <c r="G3" s="16" t="s">
        <v>50</v>
      </c>
      <c r="H3" s="72" t="s">
        <v>51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52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53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 x14ac:dyDescent="0.15">
      <c r="A4" s="15" t="s">
        <v>54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55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56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57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58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59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60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61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62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63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64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65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 x14ac:dyDescent="0.15">
      <c r="A5" s="15" t="s">
        <v>66</v>
      </c>
      <c r="B5" s="18"/>
      <c r="C5" s="18"/>
      <c r="D5" s="18"/>
      <c r="E5" s="18"/>
      <c r="F5" s="18"/>
      <c r="G5" s="18"/>
      <c r="H5" s="19" t="s">
        <v>67</v>
      </c>
      <c r="I5" s="19" t="s">
        <v>68</v>
      </c>
      <c r="J5" s="19" t="s">
        <v>69</v>
      </c>
      <c r="K5" s="19" t="s">
        <v>70</v>
      </c>
      <c r="L5" s="19" t="s">
        <v>71</v>
      </c>
      <c r="M5" s="19" t="s">
        <v>72</v>
      </c>
      <c r="N5" s="19" t="s">
        <v>73</v>
      </c>
      <c r="O5" s="19" t="s">
        <v>74</v>
      </c>
      <c r="P5" s="19" t="s">
        <v>75</v>
      </c>
      <c r="Q5" s="19" t="s">
        <v>76</v>
      </c>
      <c r="R5" s="19" t="s">
        <v>77</v>
      </c>
      <c r="S5" s="19" t="s">
        <v>78</v>
      </c>
      <c r="T5" s="19" t="s">
        <v>79</v>
      </c>
      <c r="U5" s="19" t="s">
        <v>80</v>
      </c>
      <c r="V5" s="19" t="s">
        <v>81</v>
      </c>
      <c r="W5" s="19" t="s">
        <v>82</v>
      </c>
      <c r="X5" s="19" t="s">
        <v>83</v>
      </c>
      <c r="Y5" s="19" t="s">
        <v>84</v>
      </c>
      <c r="Z5" s="19" t="s">
        <v>85</v>
      </c>
      <c r="AA5" s="19" t="s">
        <v>86</v>
      </c>
      <c r="AB5" s="19" t="s">
        <v>87</v>
      </c>
      <c r="AC5" s="19" t="s">
        <v>88</v>
      </c>
      <c r="AD5" s="19" t="s">
        <v>89</v>
      </c>
      <c r="AE5" s="19" t="s">
        <v>90</v>
      </c>
      <c r="AF5" s="19" t="s">
        <v>91</v>
      </c>
      <c r="AG5" s="19" t="s">
        <v>92</v>
      </c>
      <c r="AH5" s="19" t="s">
        <v>29</v>
      </c>
      <c r="AI5" s="19" t="s">
        <v>83</v>
      </c>
      <c r="AJ5" s="19" t="s">
        <v>84</v>
      </c>
      <c r="AK5" s="19" t="s">
        <v>85</v>
      </c>
      <c r="AL5" s="19" t="s">
        <v>86</v>
      </c>
      <c r="AM5" s="19" t="s">
        <v>87</v>
      </c>
      <c r="AN5" s="19" t="s">
        <v>88</v>
      </c>
      <c r="AO5" s="19" t="s">
        <v>89</v>
      </c>
      <c r="AP5" s="19" t="s">
        <v>90</v>
      </c>
      <c r="AQ5" s="19" t="s">
        <v>91</v>
      </c>
      <c r="AR5" s="19" t="s">
        <v>92</v>
      </c>
      <c r="AS5" s="19" t="s">
        <v>93</v>
      </c>
      <c r="AT5" s="19" t="s">
        <v>83</v>
      </c>
      <c r="AU5" s="19" t="s">
        <v>84</v>
      </c>
      <c r="AV5" s="19" t="s">
        <v>85</v>
      </c>
      <c r="AW5" s="19" t="s">
        <v>86</v>
      </c>
      <c r="AX5" s="19" t="s">
        <v>87</v>
      </c>
      <c r="AY5" s="19" t="s">
        <v>88</v>
      </c>
      <c r="AZ5" s="19" t="s">
        <v>89</v>
      </c>
      <c r="BA5" s="19" t="s">
        <v>90</v>
      </c>
      <c r="BB5" s="19" t="s">
        <v>91</v>
      </c>
      <c r="BC5" s="19" t="s">
        <v>92</v>
      </c>
      <c r="BD5" s="19" t="s">
        <v>93</v>
      </c>
      <c r="BE5" s="19" t="s">
        <v>83</v>
      </c>
      <c r="BF5" s="19" t="s">
        <v>84</v>
      </c>
      <c r="BG5" s="19" t="s">
        <v>85</v>
      </c>
      <c r="BH5" s="19" t="s">
        <v>86</v>
      </c>
      <c r="BI5" s="19" t="s">
        <v>87</v>
      </c>
      <c r="BJ5" s="19" t="s">
        <v>88</v>
      </c>
      <c r="BK5" s="19" t="s">
        <v>89</v>
      </c>
      <c r="BL5" s="19" t="s">
        <v>90</v>
      </c>
      <c r="BM5" s="19" t="s">
        <v>91</v>
      </c>
      <c r="BN5" s="19" t="s">
        <v>92</v>
      </c>
      <c r="BO5" s="19" t="s">
        <v>93</v>
      </c>
      <c r="BP5" s="19" t="s">
        <v>83</v>
      </c>
      <c r="BQ5" s="19" t="s">
        <v>84</v>
      </c>
      <c r="BR5" s="19" t="s">
        <v>85</v>
      </c>
      <c r="BS5" s="19" t="s">
        <v>86</v>
      </c>
      <c r="BT5" s="19" t="s">
        <v>87</v>
      </c>
      <c r="BU5" s="19" t="s">
        <v>88</v>
      </c>
      <c r="BV5" s="19" t="s">
        <v>89</v>
      </c>
      <c r="BW5" s="19" t="s">
        <v>90</v>
      </c>
      <c r="BX5" s="19" t="s">
        <v>91</v>
      </c>
      <c r="BY5" s="19" t="s">
        <v>92</v>
      </c>
      <c r="BZ5" s="19" t="s">
        <v>93</v>
      </c>
      <c r="CA5" s="19" t="s">
        <v>83</v>
      </c>
      <c r="CB5" s="19" t="s">
        <v>84</v>
      </c>
      <c r="CC5" s="19" t="s">
        <v>85</v>
      </c>
      <c r="CD5" s="19" t="s">
        <v>86</v>
      </c>
      <c r="CE5" s="19" t="s">
        <v>87</v>
      </c>
      <c r="CF5" s="19" t="s">
        <v>88</v>
      </c>
      <c r="CG5" s="19" t="s">
        <v>89</v>
      </c>
      <c r="CH5" s="19" t="s">
        <v>90</v>
      </c>
      <c r="CI5" s="19" t="s">
        <v>91</v>
      </c>
      <c r="CJ5" s="19" t="s">
        <v>92</v>
      </c>
      <c r="CK5" s="19" t="s">
        <v>93</v>
      </c>
      <c r="CL5" s="19" t="s">
        <v>83</v>
      </c>
      <c r="CM5" s="19" t="s">
        <v>84</v>
      </c>
      <c r="CN5" s="19" t="s">
        <v>85</v>
      </c>
      <c r="CO5" s="19" t="s">
        <v>86</v>
      </c>
      <c r="CP5" s="19" t="s">
        <v>87</v>
      </c>
      <c r="CQ5" s="19" t="s">
        <v>88</v>
      </c>
      <c r="CR5" s="19" t="s">
        <v>89</v>
      </c>
      <c r="CS5" s="19" t="s">
        <v>90</v>
      </c>
      <c r="CT5" s="19" t="s">
        <v>91</v>
      </c>
      <c r="CU5" s="19" t="s">
        <v>92</v>
      </c>
      <c r="CV5" s="19" t="s">
        <v>93</v>
      </c>
      <c r="CW5" s="19" t="s">
        <v>83</v>
      </c>
      <c r="CX5" s="19" t="s">
        <v>84</v>
      </c>
      <c r="CY5" s="19" t="s">
        <v>85</v>
      </c>
      <c r="CZ5" s="19" t="s">
        <v>86</v>
      </c>
      <c r="DA5" s="19" t="s">
        <v>87</v>
      </c>
      <c r="DB5" s="19" t="s">
        <v>88</v>
      </c>
      <c r="DC5" s="19" t="s">
        <v>89</v>
      </c>
      <c r="DD5" s="19" t="s">
        <v>90</v>
      </c>
      <c r="DE5" s="19" t="s">
        <v>91</v>
      </c>
      <c r="DF5" s="19" t="s">
        <v>92</v>
      </c>
      <c r="DG5" s="19" t="s">
        <v>93</v>
      </c>
      <c r="DH5" s="19" t="s">
        <v>83</v>
      </c>
      <c r="DI5" s="19" t="s">
        <v>84</v>
      </c>
      <c r="DJ5" s="19" t="s">
        <v>85</v>
      </c>
      <c r="DK5" s="19" t="s">
        <v>86</v>
      </c>
      <c r="DL5" s="19" t="s">
        <v>87</v>
      </c>
      <c r="DM5" s="19" t="s">
        <v>88</v>
      </c>
      <c r="DN5" s="19" t="s">
        <v>89</v>
      </c>
      <c r="DO5" s="19" t="s">
        <v>90</v>
      </c>
      <c r="DP5" s="19" t="s">
        <v>91</v>
      </c>
      <c r="DQ5" s="19" t="s">
        <v>92</v>
      </c>
      <c r="DR5" s="19" t="s">
        <v>93</v>
      </c>
      <c r="DS5" s="19" t="s">
        <v>83</v>
      </c>
      <c r="DT5" s="19" t="s">
        <v>84</v>
      </c>
      <c r="DU5" s="19" t="s">
        <v>85</v>
      </c>
      <c r="DV5" s="19" t="s">
        <v>86</v>
      </c>
      <c r="DW5" s="19" t="s">
        <v>87</v>
      </c>
      <c r="DX5" s="19" t="s">
        <v>88</v>
      </c>
      <c r="DY5" s="19" t="s">
        <v>89</v>
      </c>
      <c r="DZ5" s="19" t="s">
        <v>90</v>
      </c>
      <c r="EA5" s="19" t="s">
        <v>91</v>
      </c>
      <c r="EB5" s="19" t="s">
        <v>92</v>
      </c>
      <c r="EC5" s="19" t="s">
        <v>93</v>
      </c>
      <c r="ED5" s="19" t="s">
        <v>83</v>
      </c>
      <c r="EE5" s="19" t="s">
        <v>84</v>
      </c>
      <c r="EF5" s="19" t="s">
        <v>85</v>
      </c>
      <c r="EG5" s="19" t="s">
        <v>86</v>
      </c>
      <c r="EH5" s="19" t="s">
        <v>87</v>
      </c>
      <c r="EI5" s="19" t="s">
        <v>88</v>
      </c>
      <c r="EJ5" s="19" t="s">
        <v>89</v>
      </c>
      <c r="EK5" s="19" t="s">
        <v>90</v>
      </c>
      <c r="EL5" s="19" t="s">
        <v>91</v>
      </c>
      <c r="EM5" s="19" t="s">
        <v>92</v>
      </c>
      <c r="EN5" s="19" t="s">
        <v>93</v>
      </c>
    </row>
    <row r="6" spans="1:144" s="23" customFormat="1" x14ac:dyDescent="0.15">
      <c r="A6" s="15" t="s">
        <v>94</v>
      </c>
      <c r="B6" s="20">
        <f>B7</f>
        <v>2021</v>
      </c>
      <c r="C6" s="20">
        <f t="shared" ref="C6:W6" si="3">C7</f>
        <v>362085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徳島県　三好市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D4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55.17</v>
      </c>
      <c r="Q6" s="21">
        <f t="shared" si="3"/>
        <v>550</v>
      </c>
      <c r="R6" s="21">
        <f t="shared" si="3"/>
        <v>24115</v>
      </c>
      <c r="S6" s="21">
        <f t="shared" si="3"/>
        <v>721.42</v>
      </c>
      <c r="T6" s="21">
        <f t="shared" si="3"/>
        <v>33.43</v>
      </c>
      <c r="U6" s="21">
        <f t="shared" si="3"/>
        <v>64</v>
      </c>
      <c r="V6" s="21">
        <f t="shared" si="3"/>
        <v>0.4</v>
      </c>
      <c r="W6" s="21">
        <f t="shared" si="3"/>
        <v>160</v>
      </c>
      <c r="X6" s="22">
        <f>IF(X7="",NA(),X7)</f>
        <v>19.77</v>
      </c>
      <c r="Y6" s="22">
        <f t="shared" ref="Y6:AG6" si="4">IF(Y7="",NA(),Y7)</f>
        <v>162.01</v>
      </c>
      <c r="Z6" s="22">
        <f t="shared" si="4"/>
        <v>37.76</v>
      </c>
      <c r="AA6" s="22">
        <f t="shared" si="4"/>
        <v>19.82</v>
      </c>
      <c r="AB6" s="22">
        <f t="shared" si="4"/>
        <v>34.46</v>
      </c>
      <c r="AC6" s="22">
        <f t="shared" si="4"/>
        <v>74.05</v>
      </c>
      <c r="AD6" s="22">
        <f t="shared" si="4"/>
        <v>73.25</v>
      </c>
      <c r="AE6" s="22">
        <f t="shared" si="4"/>
        <v>75.06</v>
      </c>
      <c r="AF6" s="22">
        <f t="shared" si="4"/>
        <v>73.22</v>
      </c>
      <c r="AG6" s="22">
        <f t="shared" si="4"/>
        <v>69.05</v>
      </c>
      <c r="AH6" s="21" t="str">
        <f>IF(AH7="","",IF(AH7="-","【-】","【"&amp;SUBSTITUTE(TEXT(AH7,"#,##0.00"),"-","△")&amp;"】"))</f>
        <v>【73.42】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1">
        <f>IF(BE7="",NA(),BE7)</f>
        <v>0</v>
      </c>
      <c r="BF6" s="21">
        <f t="shared" ref="BF6:BN6" si="7">IF(BF7="",NA(),BF7)</f>
        <v>0</v>
      </c>
      <c r="BG6" s="21">
        <f t="shared" si="7"/>
        <v>0</v>
      </c>
      <c r="BH6" s="21">
        <f t="shared" si="7"/>
        <v>0</v>
      </c>
      <c r="BI6" s="21">
        <f t="shared" si="7"/>
        <v>0</v>
      </c>
      <c r="BJ6" s="22">
        <f t="shared" si="7"/>
        <v>1302.33</v>
      </c>
      <c r="BK6" s="22">
        <f t="shared" si="7"/>
        <v>1274.21</v>
      </c>
      <c r="BL6" s="22">
        <f t="shared" si="7"/>
        <v>1183.92</v>
      </c>
      <c r="BM6" s="22">
        <f t="shared" si="7"/>
        <v>1128.72</v>
      </c>
      <c r="BN6" s="22">
        <f t="shared" si="7"/>
        <v>1125.25</v>
      </c>
      <c r="BO6" s="21" t="str">
        <f>IF(BO7="","",IF(BO7="-","【-】","【"&amp;SUBSTITUTE(TEXT(BO7,"#,##0.00"),"-","△")&amp;"】"))</f>
        <v>【940.88】</v>
      </c>
      <c r="BP6" s="22">
        <f>IF(BP7="",NA(),BP7)</f>
        <v>3.13</v>
      </c>
      <c r="BQ6" s="22">
        <f t="shared" ref="BQ6:BY6" si="8">IF(BQ7="",NA(),BQ7)</f>
        <v>6.72</v>
      </c>
      <c r="BR6" s="22">
        <f t="shared" si="8"/>
        <v>26.15</v>
      </c>
      <c r="BS6" s="22">
        <f t="shared" si="8"/>
        <v>19.82</v>
      </c>
      <c r="BT6" s="22">
        <f t="shared" si="8"/>
        <v>34.46</v>
      </c>
      <c r="BU6" s="22">
        <f t="shared" si="8"/>
        <v>40.89</v>
      </c>
      <c r="BV6" s="22">
        <f t="shared" si="8"/>
        <v>41.25</v>
      </c>
      <c r="BW6" s="22">
        <f t="shared" si="8"/>
        <v>42.5</v>
      </c>
      <c r="BX6" s="22">
        <f t="shared" si="8"/>
        <v>41.84</v>
      </c>
      <c r="BY6" s="22">
        <f t="shared" si="8"/>
        <v>41.44</v>
      </c>
      <c r="BZ6" s="21" t="str">
        <f>IF(BZ7="","",IF(BZ7="-","【-】","【"&amp;SUBSTITUTE(TEXT(BZ7,"#,##0.00"),"-","△")&amp;"】"))</f>
        <v>【54.59】</v>
      </c>
      <c r="CA6" s="22">
        <f>IF(CA7="",NA(),CA7)</f>
        <v>437.95</v>
      </c>
      <c r="CB6" s="22">
        <f t="shared" ref="CB6:CJ6" si="9">IF(CB7="",NA(),CB7)</f>
        <v>192.03</v>
      </c>
      <c r="CC6" s="22">
        <f t="shared" si="9"/>
        <v>56.17</v>
      </c>
      <c r="CD6" s="22">
        <f t="shared" si="9"/>
        <v>80.72</v>
      </c>
      <c r="CE6" s="22">
        <f t="shared" si="9"/>
        <v>46.05</v>
      </c>
      <c r="CF6" s="22">
        <f t="shared" si="9"/>
        <v>383.2</v>
      </c>
      <c r="CG6" s="22">
        <f t="shared" si="9"/>
        <v>383.25</v>
      </c>
      <c r="CH6" s="22">
        <f t="shared" si="9"/>
        <v>377.72</v>
      </c>
      <c r="CI6" s="22">
        <f t="shared" si="9"/>
        <v>390.47</v>
      </c>
      <c r="CJ6" s="22">
        <f t="shared" si="9"/>
        <v>403.61</v>
      </c>
      <c r="CK6" s="21" t="str">
        <f>IF(CK7="","",IF(CK7="-","【-】","【"&amp;SUBSTITUTE(TEXT(CK7,"#,##0.00"),"-","△")&amp;"】"))</f>
        <v>【301.20】</v>
      </c>
      <c r="CL6" s="22">
        <f>IF(CL7="",NA(),CL7)</f>
        <v>57.43</v>
      </c>
      <c r="CM6" s="22">
        <f t="shared" ref="CM6:CU6" si="10">IF(CM7="",NA(),CM7)</f>
        <v>60.3</v>
      </c>
      <c r="CN6" s="22">
        <f t="shared" si="10"/>
        <v>57.13</v>
      </c>
      <c r="CO6" s="22">
        <f t="shared" si="10"/>
        <v>50.72</v>
      </c>
      <c r="CP6" s="22">
        <f t="shared" si="10"/>
        <v>49.89</v>
      </c>
      <c r="CQ6" s="22">
        <f t="shared" si="10"/>
        <v>47.95</v>
      </c>
      <c r="CR6" s="22">
        <f t="shared" si="10"/>
        <v>48.26</v>
      </c>
      <c r="CS6" s="22">
        <f t="shared" si="10"/>
        <v>48.01</v>
      </c>
      <c r="CT6" s="22">
        <f t="shared" si="10"/>
        <v>49.08</v>
      </c>
      <c r="CU6" s="22">
        <f t="shared" si="10"/>
        <v>51.46</v>
      </c>
      <c r="CV6" s="21" t="str">
        <f>IF(CV7="","",IF(CV7="-","【-】","【"&amp;SUBSTITUTE(TEXT(CV7,"#,##0.00"),"-","△")&amp;"】"))</f>
        <v>【56.42】</v>
      </c>
      <c r="CW6" s="22">
        <f>IF(CW7="",NA(),CW7)</f>
        <v>82.91</v>
      </c>
      <c r="CX6" s="22">
        <f t="shared" ref="CX6:DF6" si="11">IF(CX7="",NA(),CX7)</f>
        <v>82.91</v>
      </c>
      <c r="CY6" s="22">
        <f t="shared" si="11"/>
        <v>82.92</v>
      </c>
      <c r="CZ6" s="22">
        <f t="shared" si="11"/>
        <v>84.41</v>
      </c>
      <c r="DA6" s="22">
        <f t="shared" si="11"/>
        <v>84.41</v>
      </c>
      <c r="DB6" s="22">
        <f t="shared" si="11"/>
        <v>74.900000000000006</v>
      </c>
      <c r="DC6" s="22">
        <f t="shared" si="11"/>
        <v>72.72</v>
      </c>
      <c r="DD6" s="22">
        <f t="shared" si="11"/>
        <v>72.75</v>
      </c>
      <c r="DE6" s="22">
        <f t="shared" si="11"/>
        <v>71.27</v>
      </c>
      <c r="DF6" s="22">
        <f t="shared" si="11"/>
        <v>68.58</v>
      </c>
      <c r="DG6" s="21" t="str">
        <f>IF(DG7="","",IF(DG7="-","【-】","【"&amp;SUBSTITUTE(TEXT(DG7,"#,##0.00"),"-","△")&amp;"】"))</f>
        <v>【71.01】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0.56999999999999995</v>
      </c>
      <c r="EJ6" s="22">
        <f t="shared" si="14"/>
        <v>0.62</v>
      </c>
      <c r="EK6" s="22">
        <f t="shared" si="14"/>
        <v>0.39</v>
      </c>
      <c r="EL6" s="22">
        <f t="shared" si="14"/>
        <v>0.61</v>
      </c>
      <c r="EM6" s="22">
        <f t="shared" si="14"/>
        <v>0.4</v>
      </c>
      <c r="EN6" s="21" t="str">
        <f>IF(EN7="","",IF(EN7="-","【-】","【"&amp;SUBSTITUTE(TEXT(EN7,"#,##0.00"),"-","△")&amp;"】"))</f>
        <v>【0.58】</v>
      </c>
    </row>
    <row r="7" spans="1:144" s="23" customFormat="1" x14ac:dyDescent="0.15">
      <c r="A7" s="15"/>
      <c r="B7" s="24">
        <v>2021</v>
      </c>
      <c r="C7" s="24">
        <v>362085</v>
      </c>
      <c r="D7" s="24">
        <v>47</v>
      </c>
      <c r="E7" s="24">
        <v>1</v>
      </c>
      <c r="F7" s="24">
        <v>0</v>
      </c>
      <c r="G7" s="24">
        <v>0</v>
      </c>
      <c r="H7" s="24" t="s">
        <v>95</v>
      </c>
      <c r="I7" s="24" t="s">
        <v>96</v>
      </c>
      <c r="J7" s="24" t="s">
        <v>97</v>
      </c>
      <c r="K7" s="24" t="s">
        <v>98</v>
      </c>
      <c r="L7" s="24" t="s">
        <v>99</v>
      </c>
      <c r="M7" s="24" t="s">
        <v>100</v>
      </c>
      <c r="N7" s="25" t="s">
        <v>101</v>
      </c>
      <c r="O7" s="25" t="s">
        <v>102</v>
      </c>
      <c r="P7" s="25">
        <v>55.17</v>
      </c>
      <c r="Q7" s="25">
        <v>550</v>
      </c>
      <c r="R7" s="25">
        <v>24115</v>
      </c>
      <c r="S7" s="25">
        <v>721.42</v>
      </c>
      <c r="T7" s="25">
        <v>33.43</v>
      </c>
      <c r="U7" s="25">
        <v>64</v>
      </c>
      <c r="V7" s="25">
        <v>0.4</v>
      </c>
      <c r="W7" s="25">
        <v>160</v>
      </c>
      <c r="X7" s="25">
        <v>19.77</v>
      </c>
      <c r="Y7" s="25">
        <v>162.01</v>
      </c>
      <c r="Z7" s="25">
        <v>37.76</v>
      </c>
      <c r="AA7" s="25">
        <v>19.82</v>
      </c>
      <c r="AB7" s="25">
        <v>34.46</v>
      </c>
      <c r="AC7" s="25">
        <v>74.05</v>
      </c>
      <c r="AD7" s="25">
        <v>73.25</v>
      </c>
      <c r="AE7" s="25">
        <v>75.06</v>
      </c>
      <c r="AF7" s="25">
        <v>73.22</v>
      </c>
      <c r="AG7" s="25">
        <v>69.05</v>
      </c>
      <c r="AH7" s="25">
        <v>73.42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0</v>
      </c>
      <c r="BF7" s="25">
        <v>0</v>
      </c>
      <c r="BG7" s="25">
        <v>0</v>
      </c>
      <c r="BH7" s="25">
        <v>0</v>
      </c>
      <c r="BI7" s="25">
        <v>0</v>
      </c>
      <c r="BJ7" s="25">
        <v>1302.33</v>
      </c>
      <c r="BK7" s="25">
        <v>1274.21</v>
      </c>
      <c r="BL7" s="25">
        <v>1183.92</v>
      </c>
      <c r="BM7" s="25">
        <v>1128.72</v>
      </c>
      <c r="BN7" s="25">
        <v>1125.25</v>
      </c>
      <c r="BO7" s="25">
        <v>940.88</v>
      </c>
      <c r="BP7" s="25">
        <v>3.13</v>
      </c>
      <c r="BQ7" s="25">
        <v>6.72</v>
      </c>
      <c r="BR7" s="25">
        <v>26.15</v>
      </c>
      <c r="BS7" s="25">
        <v>19.82</v>
      </c>
      <c r="BT7" s="25">
        <v>34.46</v>
      </c>
      <c r="BU7" s="25">
        <v>40.89</v>
      </c>
      <c r="BV7" s="25">
        <v>41.25</v>
      </c>
      <c r="BW7" s="25">
        <v>42.5</v>
      </c>
      <c r="BX7" s="25">
        <v>41.84</v>
      </c>
      <c r="BY7" s="25">
        <v>41.44</v>
      </c>
      <c r="BZ7" s="25">
        <v>54.59</v>
      </c>
      <c r="CA7" s="25">
        <v>437.95</v>
      </c>
      <c r="CB7" s="25">
        <v>192.03</v>
      </c>
      <c r="CC7" s="25">
        <v>56.17</v>
      </c>
      <c r="CD7" s="25">
        <v>80.72</v>
      </c>
      <c r="CE7" s="25">
        <v>46.05</v>
      </c>
      <c r="CF7" s="25">
        <v>383.2</v>
      </c>
      <c r="CG7" s="25">
        <v>383.25</v>
      </c>
      <c r="CH7" s="25">
        <v>377.72</v>
      </c>
      <c r="CI7" s="25">
        <v>390.47</v>
      </c>
      <c r="CJ7" s="25">
        <v>403.61</v>
      </c>
      <c r="CK7" s="25">
        <v>301.2</v>
      </c>
      <c r="CL7" s="25">
        <v>57.43</v>
      </c>
      <c r="CM7" s="25">
        <v>60.3</v>
      </c>
      <c r="CN7" s="25">
        <v>57.13</v>
      </c>
      <c r="CO7" s="25">
        <v>50.72</v>
      </c>
      <c r="CP7" s="25">
        <v>49.89</v>
      </c>
      <c r="CQ7" s="25">
        <v>47.95</v>
      </c>
      <c r="CR7" s="25">
        <v>48.26</v>
      </c>
      <c r="CS7" s="25">
        <v>48.01</v>
      </c>
      <c r="CT7" s="25">
        <v>49.08</v>
      </c>
      <c r="CU7" s="25">
        <v>51.46</v>
      </c>
      <c r="CV7" s="25">
        <v>56.42</v>
      </c>
      <c r="CW7" s="25">
        <v>82.91</v>
      </c>
      <c r="CX7" s="25">
        <v>82.91</v>
      </c>
      <c r="CY7" s="25">
        <v>82.92</v>
      </c>
      <c r="CZ7" s="25">
        <v>84.41</v>
      </c>
      <c r="DA7" s="25">
        <v>84.41</v>
      </c>
      <c r="DB7" s="25">
        <v>74.900000000000006</v>
      </c>
      <c r="DC7" s="25">
        <v>72.72</v>
      </c>
      <c r="DD7" s="25">
        <v>72.75</v>
      </c>
      <c r="DE7" s="25">
        <v>71.27</v>
      </c>
      <c r="DF7" s="25">
        <v>68.58</v>
      </c>
      <c r="DG7" s="25">
        <v>71.010000000000005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0.56999999999999995</v>
      </c>
      <c r="EJ7" s="25">
        <v>0.62</v>
      </c>
      <c r="EK7" s="25">
        <v>0.39</v>
      </c>
      <c r="EL7" s="25">
        <v>0.61</v>
      </c>
      <c r="EM7" s="25">
        <v>0.4</v>
      </c>
      <c r="EN7" s="25">
        <v>0.57999999999999996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103</v>
      </c>
      <c r="C9" s="27" t="s">
        <v>104</v>
      </c>
      <c r="D9" s="27" t="s">
        <v>105</v>
      </c>
      <c r="E9" s="27" t="s">
        <v>106</v>
      </c>
      <c r="F9" s="27" t="s">
        <v>107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45</v>
      </c>
      <c r="B10" s="28">
        <f t="shared" ref="B10:C10" si="15">DATEVALUE($B7+12-B11&amp;"/1/"&amp;B12)</f>
        <v>47119</v>
      </c>
      <c r="C10" s="28">
        <f t="shared" si="15"/>
        <v>47484</v>
      </c>
      <c r="D10" s="29">
        <f>DATEVALUE($B7+12-D11&amp;"/1/"&amp;D12)</f>
        <v>47849</v>
      </c>
      <c r="E10" s="29">
        <f>DATEVALUE($B7+12-E11&amp;"/1/"&amp;E12)</f>
        <v>48215</v>
      </c>
      <c r="F10" s="29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4" x14ac:dyDescent="0.15">
      <c r="B13" t="s">
        <v>110</v>
      </c>
      <c r="C13" t="s">
        <v>110</v>
      </c>
      <c r="D13" t="s">
        <v>111</v>
      </c>
      <c r="E13" t="s">
        <v>112</v>
      </c>
      <c r="F13" t="s">
        <v>111</v>
      </c>
      <c r="G13" t="s">
        <v>113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2023-01-11T05:10:51Z</cp:lastPrinted>
  <dcterms:created xsi:type="dcterms:W3CDTF">2022-12-01T01:11:12Z</dcterms:created>
  <dcterms:modified xsi:type="dcterms:W3CDTF">2023-01-11T05:33:42Z</dcterms:modified>
</cp:coreProperties>
</file>