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Hmk0IYgswLe+DiGwQXp8i2jsh60nJqnHAf6+bBeCCUjWpmF/E2iGYiEIjAED4b976GiG+DC2G4LuBRLf5DITw==" workbookSaltValue="+XW+GM1bdnedNaSesmy76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<sst xmlns="http://schemas.openxmlformats.org/spreadsheetml/2006/main" xmlns:r="http://schemas.openxmlformats.org/officeDocument/2006/relationships" count="115" uniqueCount="115">
  <si>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</si>
  <si>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</si>
  <si>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</si>
  <si>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</si>
  <si>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</si>
  <si>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</si>
  <si>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</si>
  <si>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</si>
  <si>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</si>
  <si>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</si>
  <si>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</si>
  <si>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</si>
  <si>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</si>
  <si>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</si>
  <si>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</si>
  <si>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</si>
  <si>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</si>
  <si>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現在までに耐用年数を経過した管渠施設は存在しないが、処理場の機械設備等で更新時期を迎えているものがある。</t>
    <rPh sb="0" eb="2">
      <t>ゲンザイ</t>
    </rPh>
    <rPh sb="5" eb="7">
      <t>タイヨウ</t>
    </rPh>
    <rPh sb="7" eb="9">
      <t>ネンスウ</t>
    </rPh>
    <rPh sb="10" eb="12">
      <t>ケイカ</t>
    </rPh>
    <rPh sb="14" eb="16">
      <t>カンキョ</t>
    </rPh>
    <rPh sb="16" eb="18">
      <t>シセツ</t>
    </rPh>
    <rPh sb="19" eb="21">
      <t>ソンザイ</t>
    </rPh>
    <rPh sb="26" eb="29">
      <t>ショリジョウ</t>
    </rPh>
    <rPh sb="30" eb="32">
      <t>キカイ</t>
    </rPh>
    <rPh sb="32" eb="34">
      <t>セツビ</t>
    </rPh>
    <rPh sb="34" eb="35">
      <t>トウ</t>
    </rPh>
    <rPh sb="36" eb="38">
      <t>コウシン</t>
    </rPh>
    <rPh sb="38" eb="40">
      <t>ジキ</t>
    </rPh>
    <rPh sb="41" eb="42">
      <t>ムカ</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</si>
  <si>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</si>
  <si>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</si>
  <si>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</si>
  <si>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</si>
  <si>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</si>
  <si>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</si>
  <si>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</si>
  <si>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</si>
  <si>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</si>
  <si>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</si>
  <si>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</si>
  <si>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</si>
  <si>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</si>
  <si>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</si>
  <si>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</si>
  <si>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</si>
  <si>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</si>
  <si>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</si>
  <si>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</si>
  <si>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</si>
  <si>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</si>
  <si>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</si>
  <si>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</si>
  <si>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</si>
  <si>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</si>
  <si>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</si>
  <si>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</si>
  <si>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</si>
  <si>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</si>
  <si>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</si>
  <si>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</si>
  <si>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</si>
  <si>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</si>
  <si>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</si>
  <si>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</si>
  <si>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</si>
  <si>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</si>
  <si>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</si>
  <si>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</si>
  <si>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</si>
  <si>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</si>
  <si>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</si>
  <si>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</si>
  <si>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</si>
  <si>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</si>
  <si>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</si>
  <si>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</si>
  <si>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</si>
  <si>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</si>
  <si>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</si>
  <si>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</si>
  <si>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</si>
  <si>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</si>
  <si>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</si>
  <si>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</si>
  <si>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</si>
  <si>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</si>
  <si>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</si>
  <si>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</si>
  <si>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</si>
  <si>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</si>
  <si>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</si>
  <si>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</si>
  <si>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</si>
  <si>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</si>
  <si>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</si>
  <si>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</si>
  <si>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</si>
  <si>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</si>
  <si>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</si>
  <si>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</si>
  <si>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</si>
  <si>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</si>
  <si>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</si>
  <si>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</si>
  <si>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</si>
  <si>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</si>
  <si>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</si>
  <si>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</si>
  <si>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</si>
  <si>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</si>
  <si>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</si>
  <si>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</si>
  <si>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</si>
  <si>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</si>
  <si>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</si>
  <si>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</si>
  <si>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</si>
  <si>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</si>
  <si>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</si>
  <si>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</si>
  <si>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</si>
  <si>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</si>
  <si>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</si>
  <si>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</si>
  <si>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一般会計繰入金の減額傾向を受けて経常収支は悪化しているが、100は上回っており、流動比率も改善している。
しかし、経費回収率は100を大きく割り込んでおり、未普及対策事業の終了も近づいていることから、経営の改善が必要な状況である。
なお、④企業債残高対事業規模比率については、一般会計負担額を公共下水道事業、特定環境保全公共下水道事業及び農業集落排水事業の総額に対して算出しているため、事業別での比率は正しい数値となっていない。</t>
    <rPh sb="0" eb="2">
      <t>イッパン</t>
    </rPh>
    <rPh sb="2" eb="4">
      <t>カイケイ</t>
    </rPh>
    <rPh sb="4" eb="7">
      <t>クリイレキン</t>
    </rPh>
    <rPh sb="8" eb="10">
      <t>ゲンガク</t>
    </rPh>
    <rPh sb="10" eb="12">
      <t>ケイコウ</t>
    </rPh>
    <rPh sb="13" eb="14">
      <t>ウ</t>
    </rPh>
    <rPh sb="16" eb="18">
      <t>ケイジョウ</t>
    </rPh>
    <rPh sb="18" eb="20">
      <t>シュウシ</t>
    </rPh>
    <rPh sb="21" eb="23">
      <t>アッカ</t>
    </rPh>
    <rPh sb="33" eb="35">
      <t>ウワマワ</t>
    </rPh>
    <rPh sb="40" eb="42">
      <t>リュウドウ</t>
    </rPh>
    <rPh sb="42" eb="44">
      <t>ヒリツ</t>
    </rPh>
    <rPh sb="45" eb="47">
      <t>カイゼン</t>
    </rPh>
    <rPh sb="57" eb="59">
      <t>ケイヒ</t>
    </rPh>
    <rPh sb="59" eb="62">
      <t>カイシュウリツ</t>
    </rPh>
    <rPh sb="67" eb="68">
      <t>オオ</t>
    </rPh>
    <rPh sb="70" eb="71">
      <t>ワ</t>
    </rPh>
    <rPh sb="72" eb="73">
      <t>コ</t>
    </rPh>
    <rPh sb="78" eb="79">
      <t>ミ</t>
    </rPh>
    <rPh sb="79" eb="81">
      <t>フキュウ</t>
    </rPh>
    <rPh sb="81" eb="83">
      <t>タイサク</t>
    </rPh>
    <rPh sb="83" eb="85">
      <t>ジギョウ</t>
    </rPh>
    <rPh sb="86" eb="88">
      <t>シュウリョウ</t>
    </rPh>
    <rPh sb="89" eb="90">
      <t>チカ</t>
    </rPh>
    <rPh sb="100" eb="102">
      <t>ケイエイ</t>
    </rPh>
    <rPh sb="103" eb="105">
      <t>カイゼン</t>
    </rPh>
    <rPh sb="106" eb="108">
      <t>ヒツヨウ</t>
    </rPh>
    <rPh sb="109" eb="111">
      <t>ジョウキョウ</t>
    </rPh>
    <rPh sb="120" eb="123">
      <t>キギョウサイ</t>
    </rPh>
    <rPh sb="123" eb="125">
      <t>ザンダカ</t>
    </rPh>
    <rPh sb="125" eb="126">
      <t>タイ</t>
    </rPh>
    <rPh sb="126" eb="128">
      <t>ジギョウ</t>
    </rPh>
    <rPh sb="128" eb="130">
      <t>キボ</t>
    </rPh>
    <rPh sb="130" eb="132">
      <t>ヒリツ</t>
    </rPh>
    <rPh sb="138" eb="140">
      <t>イッパン</t>
    </rPh>
    <rPh sb="140" eb="142">
      <t>カイケイ</t>
    </rPh>
    <rPh sb="142" eb="145">
      <t>フタンガク</t>
    </rPh>
    <rPh sb="146" eb="148">
      <t>コウキョウ</t>
    </rPh>
    <rPh sb="148" eb="151">
      <t>ゲスイドウ</t>
    </rPh>
    <rPh sb="151" eb="153">
      <t>ジギョウ</t>
    </rPh>
    <rPh sb="154" eb="156">
      <t>トクテイ</t>
    </rPh>
    <rPh sb="156" eb="158">
      <t>カンキョウ</t>
    </rPh>
    <rPh sb="158" eb="160">
      <t>ホゼン</t>
    </rPh>
    <rPh sb="160" eb="162">
      <t>コウキョウ</t>
    </rPh>
    <rPh sb="162" eb="165">
      <t>ゲスイドウ</t>
    </rPh>
    <rPh sb="165" eb="167">
      <t>ジギョウ</t>
    </rPh>
    <rPh sb="167" eb="168">
      <t>オヨ</t>
    </rPh>
    <rPh sb="169" eb="171">
      <t>ノウギョウ</t>
    </rPh>
    <rPh sb="171" eb="173">
      <t>シュウラク</t>
    </rPh>
    <rPh sb="173" eb="175">
      <t>ハイスイ</t>
    </rPh>
    <rPh sb="175" eb="177">
      <t>ジギョウ</t>
    </rPh>
    <rPh sb="178" eb="180">
      <t>ソウガク</t>
    </rPh>
    <rPh sb="181" eb="182">
      <t>タイ</t>
    </rPh>
    <rPh sb="184" eb="186">
      <t>サンシュツ</t>
    </rPh>
    <rPh sb="193" eb="196">
      <t>ジギョウベツ</t>
    </rPh>
    <rPh sb="198" eb="200">
      <t>ヒリツ</t>
    </rPh>
    <rPh sb="201" eb="202">
      <t>タダ</t>
    </rPh>
    <rPh sb="204" eb="206">
      <t>スウチ</t>
    </rPh>
    <phoneticPr fontId="1"/>
  </si>
  <si>
    <t>経費回収率の改善が課題となるが、未普及対策事業の終了は終了しており、今後は有収水量の大幅な増加が見込めないことから、使用料の改定を含めた経営の改善が必要である。</t>
    <rPh sb="0" eb="2">
      <t>ケイヒ</t>
    </rPh>
    <rPh sb="2" eb="5">
      <t>カイシュウリツ</t>
    </rPh>
    <rPh sb="6" eb="8">
      <t>カイゼン</t>
    </rPh>
    <rPh sb="9" eb="11">
      <t>カダイ</t>
    </rPh>
    <rPh sb="24" eb="26">
      <t>シュウリョウ</t>
    </rPh>
    <rPh sb="27" eb="29">
      <t>シュウリョウ</t>
    </rPh>
    <rPh sb="34" eb="36">
      <t>コンゴ</t>
    </rPh>
    <rPh sb="37" eb="38">
      <t>ユウ</t>
    </rPh>
    <rPh sb="38" eb="41">
      <t>シュウスイリョウ</t>
    </rPh>
    <rPh sb="42" eb="44">
      <t>オオハバ</t>
    </rPh>
    <rPh sb="45" eb="47">
      <t>ゾウカ</t>
    </rPh>
    <rPh sb="48" eb="50">
      <t>ミコ</t>
    </rPh>
    <rPh sb="58" eb="61">
      <t>シヨウリョウ</t>
    </rPh>
    <rPh sb="62" eb="64">
      <t>カイテイ</t>
    </rPh>
    <rPh sb="65" eb="66">
      <t>フク</t>
    </rPh>
    <rPh sb="68" eb="70">
      <t>ケイエイ</t>
    </rPh>
    <rPh sb="71" eb="73">
      <t>カイゼン</t>
    </rPh>
    <rPh sb="74" eb="76">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</si>
</sst>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2.e-002</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50.46</c:v>
                </c:pt>
                <c:pt idx="3">
                  <c:v>50.87</c:v>
                </c:pt>
                <c:pt idx="4">
                  <c:v>48.78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50.14</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75.239999999999995</c:v>
                </c:pt>
                <c:pt idx="3">
                  <c:v>75.66</c:v>
                </c:pt>
                <c:pt idx="4">
                  <c:v>75.5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84.98</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106.81</c:v>
                </c:pt>
                <c:pt idx="3">
                  <c:v>113.41</c:v>
                </c:pt>
                <c:pt idx="4">
                  <c:v>102.1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103.6</c:v>
                </c:pt>
                <c:pt idx="3">
                  <c:v>106.37</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51.52</c:v>
                </c:pt>
                <c:pt idx="3">
                  <c:v>53.08</c:v>
                </c:pt>
                <c:pt idx="4">
                  <c:v>54.11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23.06</c:v>
                </c:pt>
                <c:pt idx="3">
                  <c:v>20.34</c:v>
                </c:pt>
                <c:pt idx="4">
                  <c:v>21.85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formatCode="#,##0.00;&quot;△&quot;#,##0.00">
                  <c:v>0</c:v>
                </c:pt>
                <c:pt idx="3">
                  <c:v>6.07</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193.99</c:v>
                </c:pt>
                <c:pt idx="3">
                  <c:v>139.02000000000001</c:v>
                </c:pt>
                <c:pt idx="4">
                  <c:v>132.04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110.71</c:v>
                </c:pt>
                <c:pt idx="3">
                  <c:v>121.31</c:v>
                </c:pt>
                <c:pt idx="4">
                  <c:v>130.74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26.99</c:v>
                </c:pt>
                <c:pt idx="3">
                  <c:v>29.13</c:v>
                </c:pt>
                <c:pt idx="4">
                  <c:v>35.69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826.83</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57.63</c:v>
                </c:pt>
                <c:pt idx="3">
                  <c:v>63.45</c:v>
                </c:pt>
                <c:pt idx="4">
                  <c:v>75.680000000000007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57.31</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219.21</c:v>
                </c:pt>
                <c:pt idx="3">
                  <c:v>199.91</c:v>
                </c:pt>
                <c:pt idx="4">
                  <c:v>167.03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273.52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65"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39543</v>
      </c>
      <c r="AM8" s="21"/>
      <c r="AN8" s="21"/>
      <c r="AO8" s="21"/>
      <c r="AP8" s="21"/>
      <c r="AQ8" s="21"/>
      <c r="AR8" s="21"/>
      <c r="AS8" s="21"/>
      <c r="AT8" s="7">
        <f>データ!T6</f>
        <v>144.13999999999999</v>
      </c>
      <c r="AU8" s="7"/>
      <c r="AV8" s="7"/>
      <c r="AW8" s="7"/>
      <c r="AX8" s="7"/>
      <c r="AY8" s="7"/>
      <c r="AZ8" s="7"/>
      <c r="BA8" s="7"/>
      <c r="BB8" s="7">
        <f>データ!U6</f>
        <v>274.33999999999997</v>
      </c>
      <c r="BC8" s="7"/>
      <c r="BD8" s="7"/>
      <c r="BE8" s="7"/>
      <c r="BF8" s="7"/>
      <c r="BG8" s="7"/>
      <c r="BH8" s="7"/>
      <c r="BI8" s="7"/>
      <c r="BJ8" s="3"/>
      <c r="BK8" s="3"/>
      <c r="BL8" s="27" t="s">
        <v>13</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62.63</v>
      </c>
      <c r="J10" s="7"/>
      <c r="K10" s="7"/>
      <c r="L10" s="7"/>
      <c r="M10" s="7"/>
      <c r="N10" s="7"/>
      <c r="O10" s="7"/>
      <c r="P10" s="7">
        <f>データ!P6</f>
        <v>5.44</v>
      </c>
      <c r="Q10" s="7"/>
      <c r="R10" s="7"/>
      <c r="S10" s="7"/>
      <c r="T10" s="7"/>
      <c r="U10" s="7"/>
      <c r="V10" s="7"/>
      <c r="W10" s="7">
        <f>データ!Q6</f>
        <v>104.1</v>
      </c>
      <c r="X10" s="7"/>
      <c r="Y10" s="7"/>
      <c r="Z10" s="7"/>
      <c r="AA10" s="7"/>
      <c r="AB10" s="7"/>
      <c r="AC10" s="7"/>
      <c r="AD10" s="21">
        <f>データ!R6</f>
        <v>2750</v>
      </c>
      <c r="AE10" s="21"/>
      <c r="AF10" s="21"/>
      <c r="AG10" s="21"/>
      <c r="AH10" s="21"/>
      <c r="AI10" s="21"/>
      <c r="AJ10" s="21"/>
      <c r="AK10" s="2"/>
      <c r="AL10" s="21">
        <f>データ!V6</f>
        <v>2135</v>
      </c>
      <c r="AM10" s="21"/>
      <c r="AN10" s="21"/>
      <c r="AO10" s="21"/>
      <c r="AP10" s="21"/>
      <c r="AQ10" s="21"/>
      <c r="AR10" s="21"/>
      <c r="AS10" s="21"/>
      <c r="AT10" s="7">
        <f>データ!W6</f>
        <v>1.55</v>
      </c>
      <c r="AU10" s="7"/>
      <c r="AV10" s="7"/>
      <c r="AW10" s="7"/>
      <c r="AX10" s="7"/>
      <c r="AY10" s="7"/>
      <c r="AZ10" s="7"/>
      <c r="BA10" s="7"/>
      <c r="BB10" s="7">
        <f>データ!X6</f>
        <v>1377.42</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17</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A4U/bx7Ky/vFeeev8WKeQM9t1HKOXL0nL9AV00jsRugfW4PI4Kg4EUeY17a1OaZNcWKnNCD4GIrCSVwng9LEA==" saltValue="AtdMcGoZIXPB+ukT8nzoY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45</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362051</v>
      </c>
      <c r="D6" s="61">
        <f t="shared" si="1"/>
        <v>46</v>
      </c>
      <c r="E6" s="61">
        <f t="shared" si="1"/>
        <v>17</v>
      </c>
      <c r="F6" s="61">
        <f t="shared" si="1"/>
        <v>5</v>
      </c>
      <c r="G6" s="61">
        <f t="shared" si="1"/>
        <v>0</v>
      </c>
      <c r="H6" s="61" t="str">
        <f t="shared" si="1"/>
        <v>徳島県　吉野川市</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62.63</v>
      </c>
      <c r="P6" s="70">
        <f t="shared" si="1"/>
        <v>5.44</v>
      </c>
      <c r="Q6" s="70">
        <f t="shared" si="1"/>
        <v>104.1</v>
      </c>
      <c r="R6" s="70">
        <f t="shared" si="1"/>
        <v>2750</v>
      </c>
      <c r="S6" s="70">
        <f t="shared" si="1"/>
        <v>39543</v>
      </c>
      <c r="T6" s="70">
        <f t="shared" si="1"/>
        <v>144.13999999999999</v>
      </c>
      <c r="U6" s="70">
        <f t="shared" si="1"/>
        <v>274.33999999999997</v>
      </c>
      <c r="V6" s="70">
        <f t="shared" si="1"/>
        <v>2135</v>
      </c>
      <c r="W6" s="70">
        <f t="shared" si="1"/>
        <v>1.55</v>
      </c>
      <c r="X6" s="70">
        <f t="shared" si="1"/>
        <v>1377.42</v>
      </c>
      <c r="Y6" s="78" t="str">
        <f t="shared" ref="Y6:AH6" si="2">IF(Y7="",NA(),Y7)</f>
        <v>-</v>
      </c>
      <c r="Z6" s="78" t="str">
        <f t="shared" si="2"/>
        <v>-</v>
      </c>
      <c r="AA6" s="78">
        <f t="shared" si="2"/>
        <v>106.81</v>
      </c>
      <c r="AB6" s="78">
        <f t="shared" si="2"/>
        <v>113.41</v>
      </c>
      <c r="AC6" s="78">
        <f t="shared" si="2"/>
        <v>102.1</v>
      </c>
      <c r="AD6" s="78" t="str">
        <f t="shared" si="2"/>
        <v>-</v>
      </c>
      <c r="AE6" s="78" t="str">
        <f t="shared" si="2"/>
        <v>-</v>
      </c>
      <c r="AF6" s="78">
        <f t="shared" si="2"/>
        <v>103.6</v>
      </c>
      <c r="AG6" s="78">
        <f t="shared" si="2"/>
        <v>106.37</v>
      </c>
      <c r="AH6" s="78">
        <f t="shared" si="2"/>
        <v>106.07</v>
      </c>
      <c r="AI6" s="70" t="str">
        <f>IF(AI7="","",IF(AI7="-","【-】","【"&amp;SUBSTITUTE(TEXT(AI7,"#,##0.00"),"-","△")&amp;"】"))</f>
        <v>【104.16】</v>
      </c>
      <c r="AJ6" s="78" t="str">
        <f t="shared" ref="AJ6:AS6" si="3">IF(AJ7="",NA(),AJ7)</f>
        <v>-</v>
      </c>
      <c r="AK6" s="78" t="str">
        <f t="shared" si="3"/>
        <v>-</v>
      </c>
      <c r="AL6" s="70">
        <f t="shared" si="3"/>
        <v>0</v>
      </c>
      <c r="AM6" s="78">
        <f t="shared" si="3"/>
        <v>6.07</v>
      </c>
      <c r="AN6" s="70">
        <f t="shared" si="3"/>
        <v>0</v>
      </c>
      <c r="AO6" s="78" t="str">
        <f t="shared" si="3"/>
        <v>-</v>
      </c>
      <c r="AP6" s="78" t="str">
        <f t="shared" si="3"/>
        <v>-</v>
      </c>
      <c r="AQ6" s="78">
        <f t="shared" si="3"/>
        <v>193.99</v>
      </c>
      <c r="AR6" s="78">
        <f t="shared" si="3"/>
        <v>139.02000000000001</v>
      </c>
      <c r="AS6" s="78">
        <f t="shared" si="3"/>
        <v>132.04</v>
      </c>
      <c r="AT6" s="70" t="str">
        <f>IF(AT7="","",IF(AT7="-","【-】","【"&amp;SUBSTITUTE(TEXT(AT7,"#,##0.00"),"-","△")&amp;"】"))</f>
        <v>【128.23】</v>
      </c>
      <c r="AU6" s="78" t="str">
        <f t="shared" ref="AU6:BD6" si="4">IF(AU7="",NA(),AU7)</f>
        <v>-</v>
      </c>
      <c r="AV6" s="78" t="str">
        <f t="shared" si="4"/>
        <v>-</v>
      </c>
      <c r="AW6" s="78">
        <f t="shared" si="4"/>
        <v>110.71</v>
      </c>
      <c r="AX6" s="78">
        <f t="shared" si="4"/>
        <v>121.31</v>
      </c>
      <c r="AY6" s="78">
        <f t="shared" si="4"/>
        <v>130.74</v>
      </c>
      <c r="AZ6" s="78" t="str">
        <f t="shared" si="4"/>
        <v>-</v>
      </c>
      <c r="BA6" s="78" t="str">
        <f t="shared" si="4"/>
        <v>-</v>
      </c>
      <c r="BB6" s="78">
        <f t="shared" si="4"/>
        <v>26.99</v>
      </c>
      <c r="BC6" s="78">
        <f t="shared" si="4"/>
        <v>29.13</v>
      </c>
      <c r="BD6" s="78">
        <f t="shared" si="4"/>
        <v>35.69</v>
      </c>
      <c r="BE6" s="70" t="str">
        <f>IF(BE7="","",IF(BE7="-","【-】","【"&amp;SUBSTITUTE(TEXT(BE7,"#,##0.00"),"-","△")&amp;"】"))</f>
        <v>【34.77】</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826.83</v>
      </c>
      <c r="BN6" s="78">
        <f t="shared" si="5"/>
        <v>867.83</v>
      </c>
      <c r="BO6" s="78">
        <f t="shared" si="5"/>
        <v>791.76</v>
      </c>
      <c r="BP6" s="70" t="str">
        <f>IF(BP7="","",IF(BP7="-","【-】","【"&amp;SUBSTITUTE(TEXT(BP7,"#,##0.00"),"-","△")&amp;"】"))</f>
        <v>【786.37】</v>
      </c>
      <c r="BQ6" s="78" t="str">
        <f t="shared" ref="BQ6:BZ6" si="6">IF(BQ7="",NA(),BQ7)</f>
        <v>-</v>
      </c>
      <c r="BR6" s="78" t="str">
        <f t="shared" si="6"/>
        <v>-</v>
      </c>
      <c r="BS6" s="78">
        <f t="shared" si="6"/>
        <v>57.63</v>
      </c>
      <c r="BT6" s="78">
        <f t="shared" si="6"/>
        <v>63.45</v>
      </c>
      <c r="BU6" s="78">
        <f t="shared" si="6"/>
        <v>75.680000000000007</v>
      </c>
      <c r="BV6" s="78" t="str">
        <f t="shared" si="6"/>
        <v>-</v>
      </c>
      <c r="BW6" s="78" t="str">
        <f t="shared" si="6"/>
        <v>-</v>
      </c>
      <c r="BX6" s="78">
        <f t="shared" si="6"/>
        <v>57.31</v>
      </c>
      <c r="BY6" s="78">
        <f t="shared" si="6"/>
        <v>57.08</v>
      </c>
      <c r="BZ6" s="78">
        <f t="shared" si="6"/>
        <v>56.26</v>
      </c>
      <c r="CA6" s="70" t="str">
        <f>IF(CA7="","",IF(CA7="-","【-】","【"&amp;SUBSTITUTE(TEXT(CA7,"#,##0.00"),"-","△")&amp;"】"))</f>
        <v>【60.65】</v>
      </c>
      <c r="CB6" s="78" t="str">
        <f t="shared" ref="CB6:CK6" si="7">IF(CB7="",NA(),CB7)</f>
        <v>-</v>
      </c>
      <c r="CC6" s="78" t="str">
        <f t="shared" si="7"/>
        <v>-</v>
      </c>
      <c r="CD6" s="78">
        <f t="shared" si="7"/>
        <v>219.21</v>
      </c>
      <c r="CE6" s="78">
        <f t="shared" si="7"/>
        <v>199.91</v>
      </c>
      <c r="CF6" s="78">
        <f t="shared" si="7"/>
        <v>167.03</v>
      </c>
      <c r="CG6" s="78" t="str">
        <f t="shared" si="7"/>
        <v>-</v>
      </c>
      <c r="CH6" s="78" t="str">
        <f t="shared" si="7"/>
        <v>-</v>
      </c>
      <c r="CI6" s="78">
        <f t="shared" si="7"/>
        <v>273.52</v>
      </c>
      <c r="CJ6" s="78">
        <f t="shared" si="7"/>
        <v>274.99</v>
      </c>
      <c r="CK6" s="78">
        <f t="shared" si="7"/>
        <v>282.08999999999997</v>
      </c>
      <c r="CL6" s="70" t="str">
        <f>IF(CL7="","",IF(CL7="-","【-】","【"&amp;SUBSTITUTE(TEXT(CL7,"#,##0.00"),"-","△")&amp;"】"))</f>
        <v>【256.97】</v>
      </c>
      <c r="CM6" s="78" t="str">
        <f t="shared" ref="CM6:CV6" si="8">IF(CM7="",NA(),CM7)</f>
        <v>-</v>
      </c>
      <c r="CN6" s="78" t="str">
        <f t="shared" si="8"/>
        <v>-</v>
      </c>
      <c r="CO6" s="78">
        <f t="shared" si="8"/>
        <v>50.46</v>
      </c>
      <c r="CP6" s="78">
        <f t="shared" si="8"/>
        <v>50.87</v>
      </c>
      <c r="CQ6" s="78">
        <f t="shared" si="8"/>
        <v>48.78</v>
      </c>
      <c r="CR6" s="78" t="str">
        <f t="shared" si="8"/>
        <v>-</v>
      </c>
      <c r="CS6" s="78" t="str">
        <f t="shared" si="8"/>
        <v>-</v>
      </c>
      <c r="CT6" s="78">
        <f t="shared" si="8"/>
        <v>50.14</v>
      </c>
      <c r="CU6" s="78">
        <f t="shared" si="8"/>
        <v>54.83</v>
      </c>
      <c r="CV6" s="78">
        <f t="shared" si="8"/>
        <v>66.53</v>
      </c>
      <c r="CW6" s="70" t="str">
        <f>IF(CW7="","",IF(CW7="-","【-】","【"&amp;SUBSTITUTE(TEXT(CW7,"#,##0.00"),"-","△")&amp;"】"))</f>
        <v>【61.14】</v>
      </c>
      <c r="CX6" s="78" t="str">
        <f t="shared" ref="CX6:DG6" si="9">IF(CX7="",NA(),CX7)</f>
        <v>-</v>
      </c>
      <c r="CY6" s="78" t="str">
        <f t="shared" si="9"/>
        <v>-</v>
      </c>
      <c r="CZ6" s="78">
        <f t="shared" si="9"/>
        <v>75.239999999999995</v>
      </c>
      <c r="DA6" s="78">
        <f t="shared" si="9"/>
        <v>75.66</v>
      </c>
      <c r="DB6" s="78">
        <f t="shared" si="9"/>
        <v>75.5</v>
      </c>
      <c r="DC6" s="78" t="str">
        <f t="shared" si="9"/>
        <v>-</v>
      </c>
      <c r="DD6" s="78" t="str">
        <f t="shared" si="9"/>
        <v>-</v>
      </c>
      <c r="DE6" s="78">
        <f t="shared" si="9"/>
        <v>84.98</v>
      </c>
      <c r="DF6" s="78">
        <f t="shared" si="9"/>
        <v>84.7</v>
      </c>
      <c r="DG6" s="78">
        <f t="shared" si="9"/>
        <v>84.67</v>
      </c>
      <c r="DH6" s="70" t="str">
        <f>IF(DH7="","",IF(DH7="-","【-】","【"&amp;SUBSTITUTE(TEXT(DH7,"#,##0.00"),"-","△")&amp;"】"))</f>
        <v>【86.91】</v>
      </c>
      <c r="DI6" s="78" t="str">
        <f t="shared" ref="DI6:DR6" si="10">IF(DI7="",NA(),DI7)</f>
        <v>-</v>
      </c>
      <c r="DJ6" s="78" t="str">
        <f t="shared" si="10"/>
        <v>-</v>
      </c>
      <c r="DK6" s="78">
        <f t="shared" si="10"/>
        <v>51.52</v>
      </c>
      <c r="DL6" s="78">
        <f t="shared" si="10"/>
        <v>53.08</v>
      </c>
      <c r="DM6" s="78">
        <f t="shared" si="10"/>
        <v>54.11</v>
      </c>
      <c r="DN6" s="78" t="str">
        <f t="shared" si="10"/>
        <v>-</v>
      </c>
      <c r="DO6" s="78" t="str">
        <f t="shared" si="10"/>
        <v>-</v>
      </c>
      <c r="DP6" s="78">
        <f t="shared" si="10"/>
        <v>23.06</v>
      </c>
      <c r="DQ6" s="78">
        <f t="shared" si="10"/>
        <v>20.34</v>
      </c>
      <c r="DR6" s="78">
        <f t="shared" si="10"/>
        <v>21.85</v>
      </c>
      <c r="DS6" s="70" t="str">
        <f>IF(DS7="","",IF(DS7="-","【-】","【"&amp;SUBSTITUTE(TEXT(DS7,"#,##0.00"),"-","△")&amp;"】"))</f>
        <v>【24.95】</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【0.00】</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2.e-002</v>
      </c>
      <c r="EM6" s="78">
        <f t="shared" si="12"/>
        <v>0.25</v>
      </c>
      <c r="EN6" s="78">
        <f t="shared" si="12"/>
        <v>5.e-002</v>
      </c>
      <c r="EO6" s="70" t="str">
        <f>IF(EO7="","",IF(EO7="-","【-】","【"&amp;SUBSTITUTE(TEXT(EO7,"#,##0.00"),"-","△")&amp;"】"))</f>
        <v>【0.03】</v>
      </c>
    </row>
    <row r="7" spans="1:148" s="55" customFormat="1">
      <c r="A7" s="56"/>
      <c r="B7" s="62">
        <v>2021</v>
      </c>
      <c r="C7" s="62">
        <v>362051</v>
      </c>
      <c r="D7" s="62">
        <v>46</v>
      </c>
      <c r="E7" s="62">
        <v>17</v>
      </c>
      <c r="F7" s="62">
        <v>5</v>
      </c>
      <c r="G7" s="62">
        <v>0</v>
      </c>
      <c r="H7" s="62" t="s">
        <v>96</v>
      </c>
      <c r="I7" s="62" t="s">
        <v>97</v>
      </c>
      <c r="J7" s="62" t="s">
        <v>98</v>
      </c>
      <c r="K7" s="62" t="s">
        <v>99</v>
      </c>
      <c r="L7" s="62" t="s">
        <v>100</v>
      </c>
      <c r="M7" s="62" t="s">
        <v>101</v>
      </c>
      <c r="N7" s="71" t="s">
        <v>102</v>
      </c>
      <c r="O7" s="71">
        <v>62.63</v>
      </c>
      <c r="P7" s="71">
        <v>5.44</v>
      </c>
      <c r="Q7" s="71">
        <v>104.1</v>
      </c>
      <c r="R7" s="71">
        <v>2750</v>
      </c>
      <c r="S7" s="71">
        <v>39543</v>
      </c>
      <c r="T7" s="71">
        <v>144.13999999999999</v>
      </c>
      <c r="U7" s="71">
        <v>274.33999999999997</v>
      </c>
      <c r="V7" s="71">
        <v>2135</v>
      </c>
      <c r="W7" s="71">
        <v>1.55</v>
      </c>
      <c r="X7" s="71">
        <v>1377.42</v>
      </c>
      <c r="Y7" s="71" t="s">
        <v>102</v>
      </c>
      <c r="Z7" s="71" t="s">
        <v>102</v>
      </c>
      <c r="AA7" s="71">
        <v>106.81</v>
      </c>
      <c r="AB7" s="71">
        <v>113.41</v>
      </c>
      <c r="AC7" s="71">
        <v>102.1</v>
      </c>
      <c r="AD7" s="71" t="s">
        <v>102</v>
      </c>
      <c r="AE7" s="71" t="s">
        <v>102</v>
      </c>
      <c r="AF7" s="71">
        <v>103.6</v>
      </c>
      <c r="AG7" s="71">
        <v>106.37</v>
      </c>
      <c r="AH7" s="71">
        <v>106.07</v>
      </c>
      <c r="AI7" s="71">
        <v>104.16</v>
      </c>
      <c r="AJ7" s="71" t="s">
        <v>102</v>
      </c>
      <c r="AK7" s="71" t="s">
        <v>102</v>
      </c>
      <c r="AL7" s="71">
        <v>0</v>
      </c>
      <c r="AM7" s="71">
        <v>6.07</v>
      </c>
      <c r="AN7" s="71">
        <v>0</v>
      </c>
      <c r="AO7" s="71" t="s">
        <v>102</v>
      </c>
      <c r="AP7" s="71" t="s">
        <v>102</v>
      </c>
      <c r="AQ7" s="71">
        <v>193.99</v>
      </c>
      <c r="AR7" s="71">
        <v>139.02000000000001</v>
      </c>
      <c r="AS7" s="71">
        <v>132.04</v>
      </c>
      <c r="AT7" s="71">
        <v>128.22999999999999</v>
      </c>
      <c r="AU7" s="71" t="s">
        <v>102</v>
      </c>
      <c r="AV7" s="71" t="s">
        <v>102</v>
      </c>
      <c r="AW7" s="71">
        <v>110.71</v>
      </c>
      <c r="AX7" s="71">
        <v>121.31</v>
      </c>
      <c r="AY7" s="71">
        <v>130.74</v>
      </c>
      <c r="AZ7" s="71" t="s">
        <v>102</v>
      </c>
      <c r="BA7" s="71" t="s">
        <v>102</v>
      </c>
      <c r="BB7" s="71">
        <v>26.99</v>
      </c>
      <c r="BC7" s="71">
        <v>29.13</v>
      </c>
      <c r="BD7" s="71">
        <v>35.69</v>
      </c>
      <c r="BE7" s="71">
        <v>34.770000000000003</v>
      </c>
      <c r="BF7" s="71" t="s">
        <v>102</v>
      </c>
      <c r="BG7" s="71" t="s">
        <v>102</v>
      </c>
      <c r="BH7" s="71">
        <v>0</v>
      </c>
      <c r="BI7" s="71">
        <v>0</v>
      </c>
      <c r="BJ7" s="71">
        <v>0</v>
      </c>
      <c r="BK7" s="71" t="s">
        <v>102</v>
      </c>
      <c r="BL7" s="71" t="s">
        <v>102</v>
      </c>
      <c r="BM7" s="71">
        <v>826.83</v>
      </c>
      <c r="BN7" s="71">
        <v>867.83</v>
      </c>
      <c r="BO7" s="71">
        <v>791.76</v>
      </c>
      <c r="BP7" s="71">
        <v>786.37</v>
      </c>
      <c r="BQ7" s="71" t="s">
        <v>102</v>
      </c>
      <c r="BR7" s="71" t="s">
        <v>102</v>
      </c>
      <c r="BS7" s="71">
        <v>57.63</v>
      </c>
      <c r="BT7" s="71">
        <v>63.45</v>
      </c>
      <c r="BU7" s="71">
        <v>75.680000000000007</v>
      </c>
      <c r="BV7" s="71" t="s">
        <v>102</v>
      </c>
      <c r="BW7" s="71" t="s">
        <v>102</v>
      </c>
      <c r="BX7" s="71">
        <v>57.31</v>
      </c>
      <c r="BY7" s="71">
        <v>57.08</v>
      </c>
      <c r="BZ7" s="71">
        <v>56.26</v>
      </c>
      <c r="CA7" s="71">
        <v>60.65</v>
      </c>
      <c r="CB7" s="71" t="s">
        <v>102</v>
      </c>
      <c r="CC7" s="71" t="s">
        <v>102</v>
      </c>
      <c r="CD7" s="71">
        <v>219.21</v>
      </c>
      <c r="CE7" s="71">
        <v>199.91</v>
      </c>
      <c r="CF7" s="71">
        <v>167.03</v>
      </c>
      <c r="CG7" s="71" t="s">
        <v>102</v>
      </c>
      <c r="CH7" s="71" t="s">
        <v>102</v>
      </c>
      <c r="CI7" s="71">
        <v>273.52</v>
      </c>
      <c r="CJ7" s="71">
        <v>274.99</v>
      </c>
      <c r="CK7" s="71">
        <v>282.08999999999997</v>
      </c>
      <c r="CL7" s="71">
        <v>256.97000000000003</v>
      </c>
      <c r="CM7" s="71" t="s">
        <v>102</v>
      </c>
      <c r="CN7" s="71" t="s">
        <v>102</v>
      </c>
      <c r="CO7" s="71">
        <v>50.46</v>
      </c>
      <c r="CP7" s="71">
        <v>50.87</v>
      </c>
      <c r="CQ7" s="71">
        <v>48.78</v>
      </c>
      <c r="CR7" s="71" t="s">
        <v>102</v>
      </c>
      <c r="CS7" s="71" t="s">
        <v>102</v>
      </c>
      <c r="CT7" s="71">
        <v>50.14</v>
      </c>
      <c r="CU7" s="71">
        <v>54.83</v>
      </c>
      <c r="CV7" s="71">
        <v>66.53</v>
      </c>
      <c r="CW7" s="71">
        <v>61.14</v>
      </c>
      <c r="CX7" s="71" t="s">
        <v>102</v>
      </c>
      <c r="CY7" s="71" t="s">
        <v>102</v>
      </c>
      <c r="CZ7" s="71">
        <v>75.239999999999995</v>
      </c>
      <c r="DA7" s="71">
        <v>75.66</v>
      </c>
      <c r="DB7" s="71">
        <v>75.5</v>
      </c>
      <c r="DC7" s="71" t="s">
        <v>102</v>
      </c>
      <c r="DD7" s="71" t="s">
        <v>102</v>
      </c>
      <c r="DE7" s="71">
        <v>84.98</v>
      </c>
      <c r="DF7" s="71">
        <v>84.7</v>
      </c>
      <c r="DG7" s="71">
        <v>84.67</v>
      </c>
      <c r="DH7" s="71">
        <v>86.91</v>
      </c>
      <c r="DI7" s="71" t="s">
        <v>102</v>
      </c>
      <c r="DJ7" s="71" t="s">
        <v>102</v>
      </c>
      <c r="DK7" s="71">
        <v>51.52</v>
      </c>
      <c r="DL7" s="71">
        <v>53.08</v>
      </c>
      <c r="DM7" s="71">
        <v>54.11</v>
      </c>
      <c r="DN7" s="71" t="s">
        <v>102</v>
      </c>
      <c r="DO7" s="71" t="s">
        <v>102</v>
      </c>
      <c r="DP7" s="71">
        <v>23.06</v>
      </c>
      <c r="DQ7" s="71">
        <v>20.34</v>
      </c>
      <c r="DR7" s="71">
        <v>21.85</v>
      </c>
      <c r="DS7" s="71">
        <v>24.95</v>
      </c>
      <c r="DT7" s="71" t="s">
        <v>102</v>
      </c>
      <c r="DU7" s="71" t="s">
        <v>102</v>
      </c>
      <c r="DV7" s="71">
        <v>0</v>
      </c>
      <c r="DW7" s="71">
        <v>0</v>
      </c>
      <c r="DX7" s="71">
        <v>0</v>
      </c>
      <c r="DY7" s="71" t="s">
        <v>102</v>
      </c>
      <c r="DZ7" s="71" t="s">
        <v>102</v>
      </c>
      <c r="EA7" s="71">
        <v>0</v>
      </c>
      <c r="EB7" s="71">
        <v>0</v>
      </c>
      <c r="EC7" s="71">
        <v>0</v>
      </c>
      <c r="ED7" s="71">
        <v>0</v>
      </c>
      <c r="EE7" s="71" t="s">
        <v>102</v>
      </c>
      <c r="EF7" s="71" t="s">
        <v>102</v>
      </c>
      <c r="EG7" s="71">
        <v>0</v>
      </c>
      <c r="EH7" s="71">
        <v>0</v>
      </c>
      <c r="EI7" s="71">
        <v>0</v>
      </c>
      <c r="EJ7" s="71" t="s">
        <v>102</v>
      </c>
      <c r="EK7" s="71" t="s">
        <v>102</v>
      </c>
      <c r="EL7" s="71">
        <v>2.e-002</v>
      </c>
      <c r="EM7" s="71">
        <v>0.25</v>
      </c>
      <c r="EN7" s="71">
        <v>5.e-002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00484:横田 ちひろ</cp:lastModifiedBy>
  <dcterms:created xsi:type="dcterms:W3CDTF">2022-12-01T01:37:10Z</dcterms:created>
  <dcterms:modified xsi:type="dcterms:W3CDTF">2023-01-19T00:07:09Z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2023-01-19T00:07:09Z</vt:filetime>
  </property>
</Properties>
</file>