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a5kpprcX79iwoCTCrN/l5YLmvSf0qdk2ehMymB0UW3LeU+DW6Y22FOPFrkMLmJvcJJk/shrJv8NiqklkaYSVw==" workbookSaltValue="HN/1pXOd7GlAwEOu5TS5A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<sst xmlns="http://schemas.openxmlformats.org/spreadsheetml/2006/main" xmlns:r="http://schemas.openxmlformats.org/officeDocument/2006/relationships" count="115" uniqueCount="115">
  <si>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</si>
  <si>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</si>
  <si>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</si>
  <si>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</si>
  <si>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</si>
  <si>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</si>
  <si>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</si>
  <si>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</si>
  <si>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</si>
  <si>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</si>
  <si>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</si>
  <si>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</si>
  <si>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</si>
  <si>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</si>
  <si>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</si>
  <si>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</si>
  <si>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</si>
  <si>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</si>
  <si>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現在までに耐用年数を経過した管渠施設は存在しないが、処理場の機械設備等で更新時期を迎えているものがある。</t>
    <rPh sb="0" eb="2">
      <t>ゲンザイ</t>
    </rPh>
    <rPh sb="5" eb="7">
      <t>タイヨウ</t>
    </rPh>
    <rPh sb="7" eb="9">
      <t>ネンスウ</t>
    </rPh>
    <rPh sb="10" eb="12">
      <t>ケイカ</t>
    </rPh>
    <rPh sb="14" eb="16">
      <t>カンキョ</t>
    </rPh>
    <rPh sb="16" eb="18">
      <t>シセツ</t>
    </rPh>
    <rPh sb="19" eb="21">
      <t>ソンザイ</t>
    </rPh>
    <rPh sb="26" eb="29">
      <t>ショリジョウ</t>
    </rPh>
    <rPh sb="30" eb="32">
      <t>キカイ</t>
    </rPh>
    <rPh sb="32" eb="34">
      <t>セツビ</t>
    </rPh>
    <rPh sb="34" eb="35">
      <t>トウ</t>
    </rPh>
    <rPh sb="36" eb="38">
      <t>コウシン</t>
    </rPh>
    <rPh sb="38" eb="40">
      <t>ジキ</t>
    </rPh>
    <rPh sb="41" eb="42">
      <t>ムカ</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</si>
  <si>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</si>
  <si>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</si>
  <si>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</si>
  <si>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</si>
  <si>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</si>
  <si>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</si>
  <si>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</si>
  <si>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</si>
  <si>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</si>
  <si>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</si>
  <si>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</si>
  <si>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</si>
  <si>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</si>
  <si>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</si>
  <si>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</si>
  <si>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</si>
  <si>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</si>
  <si>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</si>
  <si>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</si>
  <si>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</si>
  <si>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</si>
  <si>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</si>
  <si>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</si>
  <si>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</si>
  <si>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</si>
  <si>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</si>
  <si>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</si>
  <si>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</si>
  <si>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</si>
  <si>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</si>
  <si>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</si>
  <si>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</si>
  <si>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</si>
  <si>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</si>
  <si>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</si>
  <si>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</si>
  <si>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</si>
  <si>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</si>
  <si>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</si>
  <si>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</si>
  <si>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</si>
  <si>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</si>
  <si>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</si>
  <si>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</si>
  <si>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</si>
  <si>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</si>
  <si>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</si>
  <si>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経費回収率の改善が課題となるが、未普及対策事業の終了が近づき、今後は有収水量の大幅な増加が見込めないことから、使用料の改定を含めた経営の改善が必要である。</t>
    <rPh sb="0" eb="2">
      <t>ケイヒ</t>
    </rPh>
    <rPh sb="2" eb="5">
      <t>カイシュウリツ</t>
    </rPh>
    <rPh sb="6" eb="8">
      <t>カイゼン</t>
    </rPh>
    <rPh sb="9" eb="11">
      <t>カダイ</t>
    </rPh>
    <rPh sb="24" eb="26">
      <t>シュウリョウ</t>
    </rPh>
    <rPh sb="27" eb="28">
      <t>チカ</t>
    </rPh>
    <rPh sb="31" eb="33">
      <t>コンゴ</t>
    </rPh>
    <rPh sb="34" eb="35">
      <t>ユウ</t>
    </rPh>
    <rPh sb="35" eb="38">
      <t>シュウスイリョウ</t>
    </rPh>
    <rPh sb="39" eb="41">
      <t>オオハバ</t>
    </rPh>
    <rPh sb="42" eb="44">
      <t>ゾウカ</t>
    </rPh>
    <rPh sb="45" eb="47">
      <t>ミコ</t>
    </rPh>
    <rPh sb="55" eb="58">
      <t>シヨウリョウ</t>
    </rPh>
    <rPh sb="59" eb="61">
      <t>カイテイ</t>
    </rPh>
    <rPh sb="62" eb="63">
      <t>フク</t>
    </rPh>
    <rPh sb="65" eb="67">
      <t>ケイエイ</t>
    </rPh>
    <rPh sb="68" eb="70">
      <t>カイゼン</t>
    </rPh>
    <rPh sb="71" eb="73">
      <t>ヒツヨウ</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</si>
  <si>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</si>
  <si>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</si>
  <si>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</si>
  <si>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</si>
  <si>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</si>
  <si>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</si>
  <si>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</si>
  <si>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</si>
  <si>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</si>
  <si>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</si>
  <si>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</si>
  <si>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</si>
  <si>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</si>
  <si>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</si>
  <si>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</si>
  <si>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</si>
  <si>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</si>
  <si>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</si>
  <si>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</si>
  <si>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</si>
  <si>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</si>
  <si>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</si>
  <si>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</si>
  <si>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</si>
  <si>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</si>
  <si>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</si>
  <si>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</si>
  <si>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</si>
  <si>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</si>
  <si>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</si>
  <si>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</si>
  <si>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徳島県　吉野川市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</si>
  <si>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</si>
  <si>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</si>
  <si>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</si>
  <si>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</si>
  <si>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</si>
  <si>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</si>
  <si>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</si>
  <si>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</si>
  <si>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</si>
  <si>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</si>
  <si>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</si>
  <si>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</si>
  <si>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</si>
  <si>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</si>
  <si>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</si>
  <si>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一般会計繰入金の減額傾向を受けて経常収支は悪化しているが、100は上回っており、流動比率も改善している。
しかし、経費回収率は100を大きく割り込んでおり、未普及対策事業の終了も近づいていることから、経営の改善が必要な状況である。
なお、④企業債残高対事業規模比率については、一般会計負担額を公共下水道事業、特定環境保全公共下水道事業及び農業集落排水事業の総額に対して算出しているため、事業別での比率は正しい数値となっていない。</t>
    <rPh sb="0" eb="2">
      <t>イッパン</t>
    </rPh>
    <rPh sb="2" eb="4">
      <t>カイケイ</t>
    </rPh>
    <rPh sb="4" eb="7">
      <t>クリイレキン</t>
    </rPh>
    <rPh sb="8" eb="10">
      <t>ゲンガク</t>
    </rPh>
    <rPh sb="10" eb="12">
      <t>ケイコウ</t>
    </rPh>
    <rPh sb="13" eb="14">
      <t>ウ</t>
    </rPh>
    <rPh sb="16" eb="18">
      <t>ケイジョウ</t>
    </rPh>
    <rPh sb="18" eb="20">
      <t>シュウシ</t>
    </rPh>
    <rPh sb="21" eb="23">
      <t>アッカ</t>
    </rPh>
    <rPh sb="33" eb="35">
      <t>ウワマワ</t>
    </rPh>
    <rPh sb="40" eb="42">
      <t>リュウドウ</t>
    </rPh>
    <rPh sb="42" eb="44">
      <t>ヒリツ</t>
    </rPh>
    <rPh sb="45" eb="47">
      <t>カイゼン</t>
    </rPh>
    <rPh sb="57" eb="59">
      <t>ケイヒ</t>
    </rPh>
    <rPh sb="59" eb="62">
      <t>カイシュウリツ</t>
    </rPh>
    <rPh sb="67" eb="68">
      <t>オオ</t>
    </rPh>
    <rPh sb="70" eb="71">
      <t>ワ</t>
    </rPh>
    <rPh sb="72" eb="73">
      <t>コ</t>
    </rPh>
    <rPh sb="78" eb="79">
      <t>ミ</t>
    </rPh>
    <rPh sb="79" eb="81">
      <t>フキュウ</t>
    </rPh>
    <rPh sb="81" eb="83">
      <t>タイサク</t>
    </rPh>
    <rPh sb="83" eb="85">
      <t>ジギョウ</t>
    </rPh>
    <rPh sb="86" eb="88">
      <t>シュウリョウ</t>
    </rPh>
    <rPh sb="89" eb="90">
      <t>チカ</t>
    </rPh>
    <rPh sb="100" eb="102">
      <t>ケイエイ</t>
    </rPh>
    <rPh sb="103" eb="105">
      <t>カイゼン</t>
    </rPh>
    <rPh sb="106" eb="108">
      <t>ヒツヨウ</t>
    </rPh>
    <rPh sb="109" eb="111">
      <t>ジョウキョウ</t>
    </rPh>
    <rPh sb="120" eb="123">
      <t>キギョウサイ</t>
    </rPh>
    <rPh sb="123" eb="125">
      <t>ザンダカ</t>
    </rPh>
    <rPh sb="125" eb="126">
      <t>タイ</t>
    </rPh>
    <rPh sb="126" eb="128">
      <t>ジギョウ</t>
    </rPh>
    <rPh sb="128" eb="130">
      <t>キボ</t>
    </rPh>
    <rPh sb="130" eb="132">
      <t>ヒリツ</t>
    </rPh>
    <rPh sb="138" eb="140">
      <t>イッパン</t>
    </rPh>
    <rPh sb="140" eb="142">
      <t>カイケイ</t>
    </rPh>
    <rPh sb="142" eb="145">
      <t>フタンガク</t>
    </rPh>
    <rPh sb="146" eb="148">
      <t>コウキョウ</t>
    </rPh>
    <rPh sb="148" eb="151">
      <t>ゲスイドウ</t>
    </rPh>
    <rPh sb="151" eb="153">
      <t>ジギョウ</t>
    </rPh>
    <rPh sb="154" eb="156">
      <t>トクテイ</t>
    </rPh>
    <rPh sb="156" eb="158">
      <t>カンキョウ</t>
    </rPh>
    <rPh sb="158" eb="160">
      <t>ホゼン</t>
    </rPh>
    <rPh sb="160" eb="162">
      <t>コウキョウ</t>
    </rPh>
    <rPh sb="162" eb="165">
      <t>ゲスイドウ</t>
    </rPh>
    <rPh sb="165" eb="167">
      <t>ジギョウ</t>
    </rPh>
    <rPh sb="167" eb="168">
      <t>オヨ</t>
    </rPh>
    <rPh sb="169" eb="171">
      <t>ノウギョウ</t>
    </rPh>
    <rPh sb="171" eb="173">
      <t>シュウラク</t>
    </rPh>
    <rPh sb="173" eb="175">
      <t>ハイスイ</t>
    </rPh>
    <rPh sb="175" eb="177">
      <t>ジギョウ</t>
    </rPh>
    <rPh sb="178" eb="180">
      <t>ソウガク</t>
    </rPh>
    <rPh sb="181" eb="182">
      <t>タイ</t>
    </rPh>
    <rPh sb="184" eb="186">
      <t>サンシュツ</t>
    </rPh>
    <rPh sb="193" eb="196">
      <t>ジギョウベツ</t>
    </rPh>
    <rPh sb="198" eb="200">
      <t>ヒリツ</t>
    </rPh>
    <rPh sb="201" eb="202">
      <t>タダ</t>
    </rPh>
    <rPh sb="204" eb="206">
      <t>スウチ</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</si>
</sst>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0.56999999999999995</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0.36</c:v>
                </c:pt>
                <c:pt idx="3">
                  <c:v>0.39</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52.19</c:v>
                </c:pt>
                <c:pt idx="3">
                  <c:v>47.3</c:v>
                </c:pt>
                <c:pt idx="4">
                  <c:v>48.61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42.47</c:v>
                </c:pt>
                <c:pt idx="3">
                  <c:v>42.4</c:v>
                </c:pt>
                <c:pt idx="4">
                  <c:v>42.28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50.05</c:v>
                </c:pt>
                <c:pt idx="3">
                  <c:v>49.16</c:v>
                </c:pt>
                <c:pt idx="4">
                  <c:v>48.76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83.75</c:v>
                </c:pt>
                <c:pt idx="3">
                  <c:v>84.19</c:v>
                </c:pt>
                <c:pt idx="4">
                  <c:v>84.34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105.28</c:v>
                </c:pt>
                <c:pt idx="3">
                  <c:v>108.73</c:v>
                </c:pt>
                <c:pt idx="4">
                  <c:v>101.91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102.73</c:v>
                </c:pt>
                <c:pt idx="3">
                  <c:v>105.78</c:v>
                </c:pt>
                <c:pt idx="4">
                  <c:v>106.09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33.14</c:v>
                </c:pt>
                <c:pt idx="3">
                  <c:v>35.15</c:v>
                </c:pt>
                <c:pt idx="4">
                  <c:v>37.369999999999997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24.68</c:v>
                </c:pt>
                <c:pt idx="3">
                  <c:v>21.36</c:v>
                </c:pt>
                <c:pt idx="4">
                  <c:v>22.79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8.6199999999999992</c:v>
                </c:pt>
                <c:pt idx="3">
                  <c:v>1.e-002</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94.97</c:v>
                </c:pt>
                <c:pt idx="3">
                  <c:v>63.96</c:v>
                </c:pt>
                <c:pt idx="4">
                  <c:v>69.42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52.97</c:v>
                </c:pt>
                <c:pt idx="3">
                  <c:v>66.37</c:v>
                </c:pt>
                <c:pt idx="4">
                  <c:v>80.78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47.72</c:v>
                </c:pt>
                <c:pt idx="3">
                  <c:v>44.24</c:v>
                </c:pt>
                <c:pt idx="4">
                  <c:v>43.07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695.92</c:v>
                </c:pt>
                <c:pt idx="3">
                  <c:v>688.96</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1206.79</c:v>
                </c:pt>
                <c:pt idx="3">
                  <c:v>1258.43</c:v>
                </c:pt>
                <c:pt idx="4">
                  <c:v>1163.75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72.930000000000007</c:v>
                </c:pt>
                <c:pt idx="3">
                  <c:v>78.069999999999993</c:v>
                </c:pt>
                <c:pt idx="4">
                  <c:v>74.739999999999995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71.84</c:v>
                </c:pt>
                <c:pt idx="3">
                  <c:v>73.36</c:v>
                </c:pt>
                <c:pt idx="4">
                  <c:v>72.599999999999994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148.54</c:v>
                </c:pt>
                <c:pt idx="3">
                  <c:v>149.82</c:v>
                </c:pt>
                <c:pt idx="4">
                  <c:v>153.61000000000001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228.47</c:v>
                </c:pt>
                <c:pt idx="3">
                  <c:v>224.88</c:v>
                </c:pt>
                <c:pt idx="4">
                  <c:v>228.64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【63.89】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3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徳島県　吉野川市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15</v>
      </c>
      <c r="J7" s="5"/>
      <c r="K7" s="5"/>
      <c r="L7" s="5"/>
      <c r="M7" s="5"/>
      <c r="N7" s="5"/>
      <c r="O7" s="5"/>
      <c r="P7" s="5" t="s">
        <v>7</v>
      </c>
      <c r="Q7" s="5"/>
      <c r="R7" s="5"/>
      <c r="S7" s="5"/>
      <c r="T7" s="5"/>
      <c r="U7" s="5"/>
      <c r="V7" s="5"/>
      <c r="W7" s="5" t="s">
        <v>17</v>
      </c>
      <c r="X7" s="5"/>
      <c r="Y7" s="5"/>
      <c r="Z7" s="5"/>
      <c r="AA7" s="5"/>
      <c r="AB7" s="5"/>
      <c r="AC7" s="5"/>
      <c r="AD7" s="5" t="s">
        <v>6</v>
      </c>
      <c r="AE7" s="5"/>
      <c r="AF7" s="5"/>
      <c r="AG7" s="5"/>
      <c r="AH7" s="5"/>
      <c r="AI7" s="5"/>
      <c r="AJ7" s="5"/>
      <c r="AK7" s="3"/>
      <c r="AL7" s="5" t="s">
        <v>19</v>
      </c>
      <c r="AM7" s="5"/>
      <c r="AN7" s="5"/>
      <c r="AO7" s="5"/>
      <c r="AP7" s="5"/>
      <c r="AQ7" s="5"/>
      <c r="AR7" s="5"/>
      <c r="AS7" s="5"/>
      <c r="AT7" s="5" t="s">
        <v>12</v>
      </c>
      <c r="AU7" s="5"/>
      <c r="AV7" s="5"/>
      <c r="AW7" s="5"/>
      <c r="AX7" s="5"/>
      <c r="AY7" s="5"/>
      <c r="AZ7" s="5"/>
      <c r="BA7" s="5"/>
      <c r="BB7" s="5" t="s">
        <v>20</v>
      </c>
      <c r="BC7" s="5"/>
      <c r="BD7" s="5"/>
      <c r="BE7" s="5"/>
      <c r="BF7" s="5"/>
      <c r="BG7" s="5"/>
      <c r="BH7" s="5"/>
      <c r="BI7" s="5"/>
      <c r="BJ7" s="3"/>
      <c r="BK7" s="3"/>
      <c r="BL7" s="26" t="s">
        <v>21</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39543</v>
      </c>
      <c r="AM8" s="21"/>
      <c r="AN8" s="21"/>
      <c r="AO8" s="21"/>
      <c r="AP8" s="21"/>
      <c r="AQ8" s="21"/>
      <c r="AR8" s="21"/>
      <c r="AS8" s="21"/>
      <c r="AT8" s="7">
        <f>データ!T6</f>
        <v>144.13999999999999</v>
      </c>
      <c r="AU8" s="7"/>
      <c r="AV8" s="7"/>
      <c r="AW8" s="7"/>
      <c r="AX8" s="7"/>
      <c r="AY8" s="7"/>
      <c r="AZ8" s="7"/>
      <c r="BA8" s="7"/>
      <c r="BB8" s="7">
        <f>データ!U6</f>
        <v>274.33999999999997</v>
      </c>
      <c r="BC8" s="7"/>
      <c r="BD8" s="7"/>
      <c r="BE8" s="7"/>
      <c r="BF8" s="7"/>
      <c r="BG8" s="7"/>
      <c r="BH8" s="7"/>
      <c r="BI8" s="7"/>
      <c r="BJ8" s="3"/>
      <c r="BK8" s="3"/>
      <c r="BL8" s="27" t="s">
        <v>14</v>
      </c>
      <c r="BM8" s="37"/>
      <c r="BN8" s="44" t="s">
        <v>23</v>
      </c>
      <c r="BO8" s="44"/>
      <c r="BP8" s="44"/>
      <c r="BQ8" s="44"/>
      <c r="BR8" s="44"/>
      <c r="BS8" s="44"/>
      <c r="BT8" s="44"/>
      <c r="BU8" s="44"/>
      <c r="BV8" s="44"/>
      <c r="BW8" s="44"/>
      <c r="BX8" s="44"/>
      <c r="BY8" s="48"/>
    </row>
    <row r="9" spans="1:78" ht="18.75" customHeight="1">
      <c r="A9" s="2"/>
      <c r="B9" s="5" t="s">
        <v>25</v>
      </c>
      <c r="C9" s="5"/>
      <c r="D9" s="5"/>
      <c r="E9" s="5"/>
      <c r="F9" s="5"/>
      <c r="G9" s="5"/>
      <c r="H9" s="5"/>
      <c r="I9" s="5" t="s">
        <v>26</v>
      </c>
      <c r="J9" s="5"/>
      <c r="K9" s="5"/>
      <c r="L9" s="5"/>
      <c r="M9" s="5"/>
      <c r="N9" s="5"/>
      <c r="O9" s="5"/>
      <c r="P9" s="5" t="s">
        <v>28</v>
      </c>
      <c r="Q9" s="5"/>
      <c r="R9" s="5"/>
      <c r="S9" s="5"/>
      <c r="T9" s="5"/>
      <c r="U9" s="5"/>
      <c r="V9" s="5"/>
      <c r="W9" s="5" t="s">
        <v>29</v>
      </c>
      <c r="X9" s="5"/>
      <c r="Y9" s="5"/>
      <c r="Z9" s="5"/>
      <c r="AA9" s="5"/>
      <c r="AB9" s="5"/>
      <c r="AC9" s="5"/>
      <c r="AD9" s="5" t="s">
        <v>24</v>
      </c>
      <c r="AE9" s="5"/>
      <c r="AF9" s="5"/>
      <c r="AG9" s="5"/>
      <c r="AH9" s="5"/>
      <c r="AI9" s="5"/>
      <c r="AJ9" s="5"/>
      <c r="AK9" s="3"/>
      <c r="AL9" s="5" t="s">
        <v>32</v>
      </c>
      <c r="AM9" s="5"/>
      <c r="AN9" s="5"/>
      <c r="AO9" s="5"/>
      <c r="AP9" s="5"/>
      <c r="AQ9" s="5"/>
      <c r="AR9" s="5"/>
      <c r="AS9" s="5"/>
      <c r="AT9" s="5" t="s">
        <v>33</v>
      </c>
      <c r="AU9" s="5"/>
      <c r="AV9" s="5"/>
      <c r="AW9" s="5"/>
      <c r="AX9" s="5"/>
      <c r="AY9" s="5"/>
      <c r="AZ9" s="5"/>
      <c r="BA9" s="5"/>
      <c r="BB9" s="5" t="s">
        <v>36</v>
      </c>
      <c r="BC9" s="5"/>
      <c r="BD9" s="5"/>
      <c r="BE9" s="5"/>
      <c r="BF9" s="5"/>
      <c r="BG9" s="5"/>
      <c r="BH9" s="5"/>
      <c r="BI9" s="5"/>
      <c r="BJ9" s="3"/>
      <c r="BK9" s="3"/>
      <c r="BL9" s="28" t="s">
        <v>37</v>
      </c>
      <c r="BM9" s="38"/>
      <c r="BN9" s="45" t="s">
        <v>39</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49.78</v>
      </c>
      <c r="J10" s="7"/>
      <c r="K10" s="7"/>
      <c r="L10" s="7"/>
      <c r="M10" s="7"/>
      <c r="N10" s="7"/>
      <c r="O10" s="7"/>
      <c r="P10" s="7">
        <f>データ!P6</f>
        <v>11.07</v>
      </c>
      <c r="Q10" s="7"/>
      <c r="R10" s="7"/>
      <c r="S10" s="7"/>
      <c r="T10" s="7"/>
      <c r="U10" s="7"/>
      <c r="V10" s="7"/>
      <c r="W10" s="7">
        <f>データ!Q6</f>
        <v>98.13</v>
      </c>
      <c r="X10" s="7"/>
      <c r="Y10" s="7"/>
      <c r="Z10" s="7"/>
      <c r="AA10" s="7"/>
      <c r="AB10" s="7"/>
      <c r="AC10" s="7"/>
      <c r="AD10" s="21">
        <f>データ!R6</f>
        <v>2750</v>
      </c>
      <c r="AE10" s="21"/>
      <c r="AF10" s="21"/>
      <c r="AG10" s="21"/>
      <c r="AH10" s="21"/>
      <c r="AI10" s="21"/>
      <c r="AJ10" s="21"/>
      <c r="AK10" s="2"/>
      <c r="AL10" s="21">
        <f>データ!V6</f>
        <v>4346</v>
      </c>
      <c r="AM10" s="21"/>
      <c r="AN10" s="21"/>
      <c r="AO10" s="21"/>
      <c r="AP10" s="21"/>
      <c r="AQ10" s="21"/>
      <c r="AR10" s="21"/>
      <c r="AS10" s="21"/>
      <c r="AT10" s="7">
        <f>データ!W6</f>
        <v>1.8199999999999998</v>
      </c>
      <c r="AU10" s="7"/>
      <c r="AV10" s="7"/>
      <c r="AW10" s="7"/>
      <c r="AX10" s="7"/>
      <c r="AY10" s="7"/>
      <c r="AZ10" s="7"/>
      <c r="BA10" s="7"/>
      <c r="BB10" s="7">
        <f>データ!X6</f>
        <v>2387.91</v>
      </c>
      <c r="BC10" s="7"/>
      <c r="BD10" s="7"/>
      <c r="BE10" s="7"/>
      <c r="BF10" s="7"/>
      <c r="BG10" s="7"/>
      <c r="BH10" s="7"/>
      <c r="BI10" s="7"/>
      <c r="BJ10" s="2"/>
      <c r="BK10" s="2"/>
      <c r="BL10" s="29" t="s">
        <v>40</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18</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66</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46</v>
      </c>
      <c r="C84" s="12"/>
      <c r="D84" s="12"/>
      <c r="E84" s="12" t="s">
        <v>48</v>
      </c>
      <c r="F84" s="12" t="s">
        <v>49</v>
      </c>
      <c r="G84" s="12" t="s">
        <v>50</v>
      </c>
      <c r="H84" s="12" t="s">
        <v>43</v>
      </c>
      <c r="I84" s="12" t="s">
        <v>9</v>
      </c>
      <c r="J84" s="12" t="s">
        <v>51</v>
      </c>
      <c r="K84" s="12" t="s">
        <v>52</v>
      </c>
      <c r="L84" s="12" t="s">
        <v>35</v>
      </c>
      <c r="M84" s="12" t="s">
        <v>38</v>
      </c>
      <c r="N84" s="12" t="s">
        <v>54</v>
      </c>
      <c r="O84" s="12" t="s">
        <v>56</v>
      </c>
    </row>
    <row r="85" spans="1:78" hidden="1">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jVsjyr84b/WQzUxPwgC7Hy0rnighQEyI+tytXaM8eADIUvZJA51NI9ZCg8WvGoj0JY7WLsQ9TZsPFCgenlIs7Q==" saltValue="JeYXqbnudID0JwxTlFKl+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57</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22</v>
      </c>
      <c r="B3" s="58" t="s">
        <v>34</v>
      </c>
      <c r="C3" s="58" t="s">
        <v>60</v>
      </c>
      <c r="D3" s="58" t="s">
        <v>61</v>
      </c>
      <c r="E3" s="58" t="s">
        <v>4</v>
      </c>
      <c r="F3" s="58" t="s">
        <v>3</v>
      </c>
      <c r="G3" s="58" t="s">
        <v>27</v>
      </c>
      <c r="H3" s="65" t="s">
        <v>62</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63</v>
      </c>
      <c r="B4" s="59"/>
      <c r="C4" s="59"/>
      <c r="D4" s="59"/>
      <c r="E4" s="59"/>
      <c r="F4" s="59"/>
      <c r="G4" s="59"/>
      <c r="H4" s="66"/>
      <c r="I4" s="69"/>
      <c r="J4" s="69"/>
      <c r="K4" s="69"/>
      <c r="L4" s="69"/>
      <c r="M4" s="69"/>
      <c r="N4" s="69"/>
      <c r="O4" s="69"/>
      <c r="P4" s="69"/>
      <c r="Q4" s="69"/>
      <c r="R4" s="69"/>
      <c r="S4" s="69"/>
      <c r="T4" s="69"/>
      <c r="U4" s="69"/>
      <c r="V4" s="69"/>
      <c r="W4" s="69"/>
      <c r="X4" s="74"/>
      <c r="Y4" s="77" t="s">
        <v>53</v>
      </c>
      <c r="Z4" s="77"/>
      <c r="AA4" s="77"/>
      <c r="AB4" s="77"/>
      <c r="AC4" s="77"/>
      <c r="AD4" s="77"/>
      <c r="AE4" s="77"/>
      <c r="AF4" s="77"/>
      <c r="AG4" s="77"/>
      <c r="AH4" s="77"/>
      <c r="AI4" s="77"/>
      <c r="AJ4" s="77" t="s">
        <v>47</v>
      </c>
      <c r="AK4" s="77"/>
      <c r="AL4" s="77"/>
      <c r="AM4" s="77"/>
      <c r="AN4" s="77"/>
      <c r="AO4" s="77"/>
      <c r="AP4" s="77"/>
      <c r="AQ4" s="77"/>
      <c r="AR4" s="77"/>
      <c r="AS4" s="77"/>
      <c r="AT4" s="77"/>
      <c r="AU4" s="77" t="s">
        <v>30</v>
      </c>
      <c r="AV4" s="77"/>
      <c r="AW4" s="77"/>
      <c r="AX4" s="77"/>
      <c r="AY4" s="77"/>
      <c r="AZ4" s="77"/>
      <c r="BA4" s="77"/>
      <c r="BB4" s="77"/>
      <c r="BC4" s="77"/>
      <c r="BD4" s="77"/>
      <c r="BE4" s="77"/>
      <c r="BF4" s="77" t="s">
        <v>65</v>
      </c>
      <c r="BG4" s="77"/>
      <c r="BH4" s="77"/>
      <c r="BI4" s="77"/>
      <c r="BJ4" s="77"/>
      <c r="BK4" s="77"/>
      <c r="BL4" s="77"/>
      <c r="BM4" s="77"/>
      <c r="BN4" s="77"/>
      <c r="BO4" s="77"/>
      <c r="BP4" s="77"/>
      <c r="BQ4" s="77" t="s">
        <v>16</v>
      </c>
      <c r="BR4" s="77"/>
      <c r="BS4" s="77"/>
      <c r="BT4" s="77"/>
      <c r="BU4" s="77"/>
      <c r="BV4" s="77"/>
      <c r="BW4" s="77"/>
      <c r="BX4" s="77"/>
      <c r="BY4" s="77"/>
      <c r="BZ4" s="77"/>
      <c r="CA4" s="77"/>
      <c r="CB4" s="77" t="s">
        <v>64</v>
      </c>
      <c r="CC4" s="77"/>
      <c r="CD4" s="77"/>
      <c r="CE4" s="77"/>
      <c r="CF4" s="77"/>
      <c r="CG4" s="77"/>
      <c r="CH4" s="77"/>
      <c r="CI4" s="77"/>
      <c r="CJ4" s="77"/>
      <c r="CK4" s="77"/>
      <c r="CL4" s="77"/>
      <c r="CM4" s="77" t="s">
        <v>1</v>
      </c>
      <c r="CN4" s="77"/>
      <c r="CO4" s="77"/>
      <c r="CP4" s="77"/>
      <c r="CQ4" s="77"/>
      <c r="CR4" s="77"/>
      <c r="CS4" s="77"/>
      <c r="CT4" s="77"/>
      <c r="CU4" s="77"/>
      <c r="CV4" s="77"/>
      <c r="CW4" s="77"/>
      <c r="CX4" s="77" t="s">
        <v>67</v>
      </c>
      <c r="CY4" s="77"/>
      <c r="CZ4" s="77"/>
      <c r="DA4" s="77"/>
      <c r="DB4" s="77"/>
      <c r="DC4" s="77"/>
      <c r="DD4" s="77"/>
      <c r="DE4" s="77"/>
      <c r="DF4" s="77"/>
      <c r="DG4" s="77"/>
      <c r="DH4" s="77"/>
      <c r="DI4" s="77" t="s">
        <v>68</v>
      </c>
      <c r="DJ4" s="77"/>
      <c r="DK4" s="77"/>
      <c r="DL4" s="77"/>
      <c r="DM4" s="77"/>
      <c r="DN4" s="77"/>
      <c r="DO4" s="77"/>
      <c r="DP4" s="77"/>
      <c r="DQ4" s="77"/>
      <c r="DR4" s="77"/>
      <c r="DS4" s="77"/>
      <c r="DT4" s="77" t="s">
        <v>69</v>
      </c>
      <c r="DU4" s="77"/>
      <c r="DV4" s="77"/>
      <c r="DW4" s="77"/>
      <c r="DX4" s="77"/>
      <c r="DY4" s="77"/>
      <c r="DZ4" s="77"/>
      <c r="EA4" s="77"/>
      <c r="EB4" s="77"/>
      <c r="EC4" s="77"/>
      <c r="ED4" s="77"/>
      <c r="EE4" s="77" t="s">
        <v>70</v>
      </c>
      <c r="EF4" s="77"/>
      <c r="EG4" s="77"/>
      <c r="EH4" s="77"/>
      <c r="EI4" s="77"/>
      <c r="EJ4" s="77"/>
      <c r="EK4" s="77"/>
      <c r="EL4" s="77"/>
      <c r="EM4" s="77"/>
      <c r="EN4" s="77"/>
      <c r="EO4" s="77"/>
    </row>
    <row r="5" spans="1:148">
      <c r="A5" s="56" t="s">
        <v>71</v>
      </c>
      <c r="B5" s="60"/>
      <c r="C5" s="60"/>
      <c r="D5" s="60"/>
      <c r="E5" s="60"/>
      <c r="F5" s="60"/>
      <c r="G5" s="60"/>
      <c r="H5" s="67" t="s">
        <v>59</v>
      </c>
      <c r="I5" s="67" t="s">
        <v>72</v>
      </c>
      <c r="J5" s="67" t="s">
        <v>73</v>
      </c>
      <c r="K5" s="67" t="s">
        <v>74</v>
      </c>
      <c r="L5" s="67" t="s">
        <v>75</v>
      </c>
      <c r="M5" s="67" t="s">
        <v>6</v>
      </c>
      <c r="N5" s="67" t="s">
        <v>76</v>
      </c>
      <c r="O5" s="67" t="s">
        <v>77</v>
      </c>
      <c r="P5" s="67" t="s">
        <v>78</v>
      </c>
      <c r="Q5" s="67" t="s">
        <v>79</v>
      </c>
      <c r="R5" s="67" t="s">
        <v>80</v>
      </c>
      <c r="S5" s="67" t="s">
        <v>81</v>
      </c>
      <c r="T5" s="67" t="s">
        <v>82</v>
      </c>
      <c r="U5" s="67" t="s">
        <v>0</v>
      </c>
      <c r="V5" s="67" t="s">
        <v>83</v>
      </c>
      <c r="W5" s="67" t="s">
        <v>84</v>
      </c>
      <c r="X5" s="67" t="s">
        <v>85</v>
      </c>
      <c r="Y5" s="67" t="s">
        <v>86</v>
      </c>
      <c r="Z5" s="67" t="s">
        <v>87</v>
      </c>
      <c r="AA5" s="67" t="s">
        <v>88</v>
      </c>
      <c r="AB5" s="67" t="s">
        <v>89</v>
      </c>
      <c r="AC5" s="67" t="s">
        <v>90</v>
      </c>
      <c r="AD5" s="67" t="s">
        <v>92</v>
      </c>
      <c r="AE5" s="67" t="s">
        <v>93</v>
      </c>
      <c r="AF5" s="67" t="s">
        <v>94</v>
      </c>
      <c r="AG5" s="67" t="s">
        <v>95</v>
      </c>
      <c r="AH5" s="67" t="s">
        <v>96</v>
      </c>
      <c r="AI5" s="67" t="s">
        <v>46</v>
      </c>
      <c r="AJ5" s="67" t="s">
        <v>86</v>
      </c>
      <c r="AK5" s="67" t="s">
        <v>87</v>
      </c>
      <c r="AL5" s="67" t="s">
        <v>88</v>
      </c>
      <c r="AM5" s="67" t="s">
        <v>89</v>
      </c>
      <c r="AN5" s="67" t="s">
        <v>90</v>
      </c>
      <c r="AO5" s="67" t="s">
        <v>92</v>
      </c>
      <c r="AP5" s="67" t="s">
        <v>93</v>
      </c>
      <c r="AQ5" s="67" t="s">
        <v>94</v>
      </c>
      <c r="AR5" s="67" t="s">
        <v>95</v>
      </c>
      <c r="AS5" s="67" t="s">
        <v>96</v>
      </c>
      <c r="AT5" s="67" t="s">
        <v>91</v>
      </c>
      <c r="AU5" s="67" t="s">
        <v>86</v>
      </c>
      <c r="AV5" s="67" t="s">
        <v>87</v>
      </c>
      <c r="AW5" s="67" t="s">
        <v>88</v>
      </c>
      <c r="AX5" s="67" t="s">
        <v>89</v>
      </c>
      <c r="AY5" s="67" t="s">
        <v>90</v>
      </c>
      <c r="AZ5" s="67" t="s">
        <v>92</v>
      </c>
      <c r="BA5" s="67" t="s">
        <v>93</v>
      </c>
      <c r="BB5" s="67" t="s">
        <v>94</v>
      </c>
      <c r="BC5" s="67" t="s">
        <v>95</v>
      </c>
      <c r="BD5" s="67" t="s">
        <v>96</v>
      </c>
      <c r="BE5" s="67" t="s">
        <v>91</v>
      </c>
      <c r="BF5" s="67" t="s">
        <v>86</v>
      </c>
      <c r="BG5" s="67" t="s">
        <v>87</v>
      </c>
      <c r="BH5" s="67" t="s">
        <v>88</v>
      </c>
      <c r="BI5" s="67" t="s">
        <v>89</v>
      </c>
      <c r="BJ5" s="67" t="s">
        <v>90</v>
      </c>
      <c r="BK5" s="67" t="s">
        <v>92</v>
      </c>
      <c r="BL5" s="67" t="s">
        <v>93</v>
      </c>
      <c r="BM5" s="67" t="s">
        <v>94</v>
      </c>
      <c r="BN5" s="67" t="s">
        <v>95</v>
      </c>
      <c r="BO5" s="67" t="s">
        <v>96</v>
      </c>
      <c r="BP5" s="67" t="s">
        <v>91</v>
      </c>
      <c r="BQ5" s="67" t="s">
        <v>86</v>
      </c>
      <c r="BR5" s="67" t="s">
        <v>87</v>
      </c>
      <c r="BS5" s="67" t="s">
        <v>88</v>
      </c>
      <c r="BT5" s="67" t="s">
        <v>89</v>
      </c>
      <c r="BU5" s="67" t="s">
        <v>90</v>
      </c>
      <c r="BV5" s="67" t="s">
        <v>92</v>
      </c>
      <c r="BW5" s="67" t="s">
        <v>93</v>
      </c>
      <c r="BX5" s="67" t="s">
        <v>94</v>
      </c>
      <c r="BY5" s="67" t="s">
        <v>95</v>
      </c>
      <c r="BZ5" s="67" t="s">
        <v>96</v>
      </c>
      <c r="CA5" s="67" t="s">
        <v>91</v>
      </c>
      <c r="CB5" s="67" t="s">
        <v>86</v>
      </c>
      <c r="CC5" s="67" t="s">
        <v>87</v>
      </c>
      <c r="CD5" s="67" t="s">
        <v>88</v>
      </c>
      <c r="CE5" s="67" t="s">
        <v>89</v>
      </c>
      <c r="CF5" s="67" t="s">
        <v>90</v>
      </c>
      <c r="CG5" s="67" t="s">
        <v>92</v>
      </c>
      <c r="CH5" s="67" t="s">
        <v>93</v>
      </c>
      <c r="CI5" s="67" t="s">
        <v>94</v>
      </c>
      <c r="CJ5" s="67" t="s">
        <v>95</v>
      </c>
      <c r="CK5" s="67" t="s">
        <v>96</v>
      </c>
      <c r="CL5" s="67" t="s">
        <v>91</v>
      </c>
      <c r="CM5" s="67" t="s">
        <v>86</v>
      </c>
      <c r="CN5" s="67" t="s">
        <v>87</v>
      </c>
      <c r="CO5" s="67" t="s">
        <v>88</v>
      </c>
      <c r="CP5" s="67" t="s">
        <v>89</v>
      </c>
      <c r="CQ5" s="67" t="s">
        <v>90</v>
      </c>
      <c r="CR5" s="67" t="s">
        <v>92</v>
      </c>
      <c r="CS5" s="67" t="s">
        <v>93</v>
      </c>
      <c r="CT5" s="67" t="s">
        <v>94</v>
      </c>
      <c r="CU5" s="67" t="s">
        <v>95</v>
      </c>
      <c r="CV5" s="67" t="s">
        <v>96</v>
      </c>
      <c r="CW5" s="67" t="s">
        <v>91</v>
      </c>
      <c r="CX5" s="67" t="s">
        <v>86</v>
      </c>
      <c r="CY5" s="67" t="s">
        <v>87</v>
      </c>
      <c r="CZ5" s="67" t="s">
        <v>88</v>
      </c>
      <c r="DA5" s="67" t="s">
        <v>89</v>
      </c>
      <c r="DB5" s="67" t="s">
        <v>90</v>
      </c>
      <c r="DC5" s="67" t="s">
        <v>92</v>
      </c>
      <c r="DD5" s="67" t="s">
        <v>93</v>
      </c>
      <c r="DE5" s="67" t="s">
        <v>94</v>
      </c>
      <c r="DF5" s="67" t="s">
        <v>95</v>
      </c>
      <c r="DG5" s="67" t="s">
        <v>96</v>
      </c>
      <c r="DH5" s="67" t="s">
        <v>91</v>
      </c>
      <c r="DI5" s="67" t="s">
        <v>86</v>
      </c>
      <c r="DJ5" s="67" t="s">
        <v>87</v>
      </c>
      <c r="DK5" s="67" t="s">
        <v>88</v>
      </c>
      <c r="DL5" s="67" t="s">
        <v>89</v>
      </c>
      <c r="DM5" s="67" t="s">
        <v>90</v>
      </c>
      <c r="DN5" s="67" t="s">
        <v>92</v>
      </c>
      <c r="DO5" s="67" t="s">
        <v>93</v>
      </c>
      <c r="DP5" s="67" t="s">
        <v>94</v>
      </c>
      <c r="DQ5" s="67" t="s">
        <v>95</v>
      </c>
      <c r="DR5" s="67" t="s">
        <v>96</v>
      </c>
      <c r="DS5" s="67" t="s">
        <v>91</v>
      </c>
      <c r="DT5" s="67" t="s">
        <v>86</v>
      </c>
      <c r="DU5" s="67" t="s">
        <v>87</v>
      </c>
      <c r="DV5" s="67" t="s">
        <v>88</v>
      </c>
      <c r="DW5" s="67" t="s">
        <v>89</v>
      </c>
      <c r="DX5" s="67" t="s">
        <v>90</v>
      </c>
      <c r="DY5" s="67" t="s">
        <v>92</v>
      </c>
      <c r="DZ5" s="67" t="s">
        <v>93</v>
      </c>
      <c r="EA5" s="67" t="s">
        <v>94</v>
      </c>
      <c r="EB5" s="67" t="s">
        <v>95</v>
      </c>
      <c r="EC5" s="67" t="s">
        <v>96</v>
      </c>
      <c r="ED5" s="67" t="s">
        <v>91</v>
      </c>
      <c r="EE5" s="67" t="s">
        <v>86</v>
      </c>
      <c r="EF5" s="67" t="s">
        <v>87</v>
      </c>
      <c r="EG5" s="67" t="s">
        <v>88</v>
      </c>
      <c r="EH5" s="67" t="s">
        <v>89</v>
      </c>
      <c r="EI5" s="67" t="s">
        <v>90</v>
      </c>
      <c r="EJ5" s="67" t="s">
        <v>92</v>
      </c>
      <c r="EK5" s="67" t="s">
        <v>93</v>
      </c>
      <c r="EL5" s="67" t="s">
        <v>94</v>
      </c>
      <c r="EM5" s="67" t="s">
        <v>95</v>
      </c>
      <c r="EN5" s="67" t="s">
        <v>96</v>
      </c>
      <c r="EO5" s="67" t="s">
        <v>91</v>
      </c>
    </row>
    <row r="6" spans="1:148" s="55" customFormat="1">
      <c r="A6" s="56" t="s">
        <v>97</v>
      </c>
      <c r="B6" s="61">
        <f t="shared" ref="B6:X6" si="1">B7</f>
        <v>2021</v>
      </c>
      <c r="C6" s="61">
        <f t="shared" si="1"/>
        <v>362051</v>
      </c>
      <c r="D6" s="61">
        <f t="shared" si="1"/>
        <v>46</v>
      </c>
      <c r="E6" s="61">
        <f t="shared" si="1"/>
        <v>17</v>
      </c>
      <c r="F6" s="61">
        <f t="shared" si="1"/>
        <v>4</v>
      </c>
      <c r="G6" s="61">
        <f t="shared" si="1"/>
        <v>0</v>
      </c>
      <c r="H6" s="61" t="str">
        <f t="shared" si="1"/>
        <v>徳島県　吉野川市</v>
      </c>
      <c r="I6" s="61" t="str">
        <f t="shared" si="1"/>
        <v>法適用</v>
      </c>
      <c r="J6" s="61" t="str">
        <f t="shared" si="1"/>
        <v>下水道事業</v>
      </c>
      <c r="K6" s="61" t="str">
        <f t="shared" si="1"/>
        <v>特定環境保全公共下水道</v>
      </c>
      <c r="L6" s="61" t="str">
        <f t="shared" si="1"/>
        <v>D2</v>
      </c>
      <c r="M6" s="61" t="str">
        <f t="shared" si="1"/>
        <v>非設置</v>
      </c>
      <c r="N6" s="70" t="str">
        <f t="shared" si="1"/>
        <v>-</v>
      </c>
      <c r="O6" s="70">
        <f t="shared" si="1"/>
        <v>49.78</v>
      </c>
      <c r="P6" s="70">
        <f t="shared" si="1"/>
        <v>11.07</v>
      </c>
      <c r="Q6" s="70">
        <f t="shared" si="1"/>
        <v>98.13</v>
      </c>
      <c r="R6" s="70">
        <f t="shared" si="1"/>
        <v>2750</v>
      </c>
      <c r="S6" s="70">
        <f t="shared" si="1"/>
        <v>39543</v>
      </c>
      <c r="T6" s="70">
        <f t="shared" si="1"/>
        <v>144.13999999999999</v>
      </c>
      <c r="U6" s="70">
        <f t="shared" si="1"/>
        <v>274.33999999999997</v>
      </c>
      <c r="V6" s="70">
        <f t="shared" si="1"/>
        <v>4346</v>
      </c>
      <c r="W6" s="70">
        <f t="shared" si="1"/>
        <v>1.8199999999999998</v>
      </c>
      <c r="X6" s="70">
        <f t="shared" si="1"/>
        <v>2387.91</v>
      </c>
      <c r="Y6" s="78" t="str">
        <f t="shared" ref="Y6:AH6" si="2">IF(Y7="",NA(),Y7)</f>
        <v>-</v>
      </c>
      <c r="Z6" s="78" t="str">
        <f t="shared" si="2"/>
        <v>-</v>
      </c>
      <c r="AA6" s="78">
        <f t="shared" si="2"/>
        <v>105.28</v>
      </c>
      <c r="AB6" s="78">
        <f t="shared" si="2"/>
        <v>108.73</v>
      </c>
      <c r="AC6" s="78">
        <f t="shared" si="2"/>
        <v>101.91</v>
      </c>
      <c r="AD6" s="78" t="str">
        <f t="shared" si="2"/>
        <v>-</v>
      </c>
      <c r="AE6" s="78" t="str">
        <f t="shared" si="2"/>
        <v>-</v>
      </c>
      <c r="AF6" s="78">
        <f t="shared" si="2"/>
        <v>102.73</v>
      </c>
      <c r="AG6" s="78">
        <f t="shared" si="2"/>
        <v>105.78</v>
      </c>
      <c r="AH6" s="78">
        <f t="shared" si="2"/>
        <v>106.09</v>
      </c>
      <c r="AI6" s="70" t="str">
        <f>IF(AI7="","",IF(AI7="-","【-】","【"&amp;SUBSTITUTE(TEXT(AI7,"#,##0.00"),"-","△")&amp;"】"))</f>
        <v>【105.35】</v>
      </c>
      <c r="AJ6" s="78" t="str">
        <f t="shared" ref="AJ6:AS6" si="3">IF(AJ7="",NA(),AJ7)</f>
        <v>-</v>
      </c>
      <c r="AK6" s="78" t="str">
        <f t="shared" si="3"/>
        <v>-</v>
      </c>
      <c r="AL6" s="70">
        <f t="shared" si="3"/>
        <v>0</v>
      </c>
      <c r="AM6" s="70">
        <f t="shared" si="3"/>
        <v>0</v>
      </c>
      <c r="AN6" s="70">
        <f t="shared" si="3"/>
        <v>0</v>
      </c>
      <c r="AO6" s="78" t="str">
        <f t="shared" si="3"/>
        <v>-</v>
      </c>
      <c r="AP6" s="78" t="str">
        <f t="shared" si="3"/>
        <v>-</v>
      </c>
      <c r="AQ6" s="78">
        <f t="shared" si="3"/>
        <v>94.97</v>
      </c>
      <c r="AR6" s="78">
        <f t="shared" si="3"/>
        <v>63.96</v>
      </c>
      <c r="AS6" s="78">
        <f t="shared" si="3"/>
        <v>69.42</v>
      </c>
      <c r="AT6" s="70" t="str">
        <f>IF(AT7="","",IF(AT7="-","【-】","【"&amp;SUBSTITUTE(TEXT(AT7,"#,##0.00"),"-","△")&amp;"】"))</f>
        <v>【63.89】</v>
      </c>
      <c r="AU6" s="78" t="str">
        <f t="shared" ref="AU6:BD6" si="4">IF(AU7="",NA(),AU7)</f>
        <v>-</v>
      </c>
      <c r="AV6" s="78" t="str">
        <f t="shared" si="4"/>
        <v>-</v>
      </c>
      <c r="AW6" s="78">
        <f t="shared" si="4"/>
        <v>52.97</v>
      </c>
      <c r="AX6" s="78">
        <f t="shared" si="4"/>
        <v>66.37</v>
      </c>
      <c r="AY6" s="78">
        <f t="shared" si="4"/>
        <v>80.78</v>
      </c>
      <c r="AZ6" s="78" t="str">
        <f t="shared" si="4"/>
        <v>-</v>
      </c>
      <c r="BA6" s="78" t="str">
        <f t="shared" si="4"/>
        <v>-</v>
      </c>
      <c r="BB6" s="78">
        <f t="shared" si="4"/>
        <v>47.72</v>
      </c>
      <c r="BC6" s="78">
        <f t="shared" si="4"/>
        <v>44.24</v>
      </c>
      <c r="BD6" s="78">
        <f t="shared" si="4"/>
        <v>43.07</v>
      </c>
      <c r="BE6" s="70" t="str">
        <f>IF(BE7="","",IF(BE7="-","【-】","【"&amp;SUBSTITUTE(TEXT(BE7,"#,##0.00"),"-","△")&amp;"】"))</f>
        <v>【44.07】</v>
      </c>
      <c r="BF6" s="78" t="str">
        <f t="shared" ref="BF6:BO6" si="5">IF(BF7="",NA(),BF7)</f>
        <v>-</v>
      </c>
      <c r="BG6" s="78" t="str">
        <f t="shared" si="5"/>
        <v>-</v>
      </c>
      <c r="BH6" s="78">
        <f t="shared" si="5"/>
        <v>695.92</v>
      </c>
      <c r="BI6" s="78">
        <f t="shared" si="5"/>
        <v>688.96</v>
      </c>
      <c r="BJ6" s="70">
        <f t="shared" si="5"/>
        <v>0</v>
      </c>
      <c r="BK6" s="78" t="str">
        <f t="shared" si="5"/>
        <v>-</v>
      </c>
      <c r="BL6" s="78" t="str">
        <f t="shared" si="5"/>
        <v>-</v>
      </c>
      <c r="BM6" s="78">
        <f t="shared" si="5"/>
        <v>1206.79</v>
      </c>
      <c r="BN6" s="78">
        <f t="shared" si="5"/>
        <v>1258.43</v>
      </c>
      <c r="BO6" s="78">
        <f t="shared" si="5"/>
        <v>1163.75</v>
      </c>
      <c r="BP6" s="70" t="str">
        <f>IF(BP7="","",IF(BP7="-","【-】","【"&amp;SUBSTITUTE(TEXT(BP7,"#,##0.00"),"-","△")&amp;"】"))</f>
        <v>【1,201.79】</v>
      </c>
      <c r="BQ6" s="78" t="str">
        <f t="shared" ref="BQ6:BZ6" si="6">IF(BQ7="",NA(),BQ7)</f>
        <v>-</v>
      </c>
      <c r="BR6" s="78" t="str">
        <f t="shared" si="6"/>
        <v>-</v>
      </c>
      <c r="BS6" s="78">
        <f t="shared" si="6"/>
        <v>72.930000000000007</v>
      </c>
      <c r="BT6" s="78">
        <f t="shared" si="6"/>
        <v>78.069999999999993</v>
      </c>
      <c r="BU6" s="78">
        <f t="shared" si="6"/>
        <v>74.739999999999995</v>
      </c>
      <c r="BV6" s="78" t="str">
        <f t="shared" si="6"/>
        <v>-</v>
      </c>
      <c r="BW6" s="78" t="str">
        <f t="shared" si="6"/>
        <v>-</v>
      </c>
      <c r="BX6" s="78">
        <f t="shared" si="6"/>
        <v>71.84</v>
      </c>
      <c r="BY6" s="78">
        <f t="shared" si="6"/>
        <v>73.36</v>
      </c>
      <c r="BZ6" s="78">
        <f t="shared" si="6"/>
        <v>72.599999999999994</v>
      </c>
      <c r="CA6" s="70" t="str">
        <f>IF(CA7="","",IF(CA7="-","【-】","【"&amp;SUBSTITUTE(TEXT(CA7,"#,##0.00"),"-","△")&amp;"】"))</f>
        <v>【75.31】</v>
      </c>
      <c r="CB6" s="78" t="str">
        <f t="shared" ref="CB6:CK6" si="7">IF(CB7="",NA(),CB7)</f>
        <v>-</v>
      </c>
      <c r="CC6" s="78" t="str">
        <f t="shared" si="7"/>
        <v>-</v>
      </c>
      <c r="CD6" s="78">
        <f t="shared" si="7"/>
        <v>148.54</v>
      </c>
      <c r="CE6" s="78">
        <f t="shared" si="7"/>
        <v>149.82</v>
      </c>
      <c r="CF6" s="78">
        <f t="shared" si="7"/>
        <v>153.61000000000001</v>
      </c>
      <c r="CG6" s="78" t="str">
        <f t="shared" si="7"/>
        <v>-</v>
      </c>
      <c r="CH6" s="78" t="str">
        <f t="shared" si="7"/>
        <v>-</v>
      </c>
      <c r="CI6" s="78">
        <f t="shared" si="7"/>
        <v>228.47</v>
      </c>
      <c r="CJ6" s="78">
        <f t="shared" si="7"/>
        <v>224.88</v>
      </c>
      <c r="CK6" s="78">
        <f t="shared" si="7"/>
        <v>228.64</v>
      </c>
      <c r="CL6" s="70" t="str">
        <f>IF(CL7="","",IF(CL7="-","【-】","【"&amp;SUBSTITUTE(TEXT(CL7,"#,##0.00"),"-","△")&amp;"】"))</f>
        <v>【216.39】</v>
      </c>
      <c r="CM6" s="78" t="str">
        <f t="shared" ref="CM6:CV6" si="8">IF(CM7="",NA(),CM7)</f>
        <v>-</v>
      </c>
      <c r="CN6" s="78" t="str">
        <f t="shared" si="8"/>
        <v>-</v>
      </c>
      <c r="CO6" s="78">
        <f t="shared" si="8"/>
        <v>52.19</v>
      </c>
      <c r="CP6" s="78">
        <f t="shared" si="8"/>
        <v>47.3</v>
      </c>
      <c r="CQ6" s="78">
        <f t="shared" si="8"/>
        <v>48.61</v>
      </c>
      <c r="CR6" s="78" t="str">
        <f t="shared" si="8"/>
        <v>-</v>
      </c>
      <c r="CS6" s="78" t="str">
        <f t="shared" si="8"/>
        <v>-</v>
      </c>
      <c r="CT6" s="78">
        <f t="shared" si="8"/>
        <v>42.47</v>
      </c>
      <c r="CU6" s="78">
        <f t="shared" si="8"/>
        <v>42.4</v>
      </c>
      <c r="CV6" s="78">
        <f t="shared" si="8"/>
        <v>42.28</v>
      </c>
      <c r="CW6" s="70" t="str">
        <f>IF(CW7="","",IF(CW7="-","【-】","【"&amp;SUBSTITUTE(TEXT(CW7,"#,##0.00"),"-","△")&amp;"】"))</f>
        <v>【42.57】</v>
      </c>
      <c r="CX6" s="78" t="str">
        <f t="shared" ref="CX6:DG6" si="9">IF(CX7="",NA(),CX7)</f>
        <v>-</v>
      </c>
      <c r="CY6" s="78" t="str">
        <f t="shared" si="9"/>
        <v>-</v>
      </c>
      <c r="CZ6" s="78">
        <f t="shared" si="9"/>
        <v>50.05</v>
      </c>
      <c r="DA6" s="78">
        <f t="shared" si="9"/>
        <v>49.16</v>
      </c>
      <c r="DB6" s="78">
        <f t="shared" si="9"/>
        <v>48.76</v>
      </c>
      <c r="DC6" s="78" t="str">
        <f t="shared" si="9"/>
        <v>-</v>
      </c>
      <c r="DD6" s="78" t="str">
        <f t="shared" si="9"/>
        <v>-</v>
      </c>
      <c r="DE6" s="78">
        <f t="shared" si="9"/>
        <v>83.75</v>
      </c>
      <c r="DF6" s="78">
        <f t="shared" si="9"/>
        <v>84.19</v>
      </c>
      <c r="DG6" s="78">
        <f t="shared" si="9"/>
        <v>84.34</v>
      </c>
      <c r="DH6" s="70" t="str">
        <f>IF(DH7="","",IF(DH7="-","【-】","【"&amp;SUBSTITUTE(TEXT(DH7,"#,##0.00"),"-","△")&amp;"】"))</f>
        <v>【85.24】</v>
      </c>
      <c r="DI6" s="78" t="str">
        <f t="shared" ref="DI6:DR6" si="10">IF(DI7="",NA(),DI7)</f>
        <v>-</v>
      </c>
      <c r="DJ6" s="78" t="str">
        <f t="shared" si="10"/>
        <v>-</v>
      </c>
      <c r="DK6" s="78">
        <f t="shared" si="10"/>
        <v>33.14</v>
      </c>
      <c r="DL6" s="78">
        <f t="shared" si="10"/>
        <v>35.15</v>
      </c>
      <c r="DM6" s="78">
        <f t="shared" si="10"/>
        <v>37.369999999999997</v>
      </c>
      <c r="DN6" s="78" t="str">
        <f t="shared" si="10"/>
        <v>-</v>
      </c>
      <c r="DO6" s="78" t="str">
        <f t="shared" si="10"/>
        <v>-</v>
      </c>
      <c r="DP6" s="78">
        <f t="shared" si="10"/>
        <v>24.68</v>
      </c>
      <c r="DQ6" s="78">
        <f t="shared" si="10"/>
        <v>21.36</v>
      </c>
      <c r="DR6" s="78">
        <f t="shared" si="10"/>
        <v>22.79</v>
      </c>
      <c r="DS6" s="70" t="str">
        <f>IF(DS7="","",IF(DS7="-","【-】","【"&amp;SUBSTITUTE(TEXT(DS7,"#,##0.00"),"-","△")&amp;"】"))</f>
        <v>【25.87】</v>
      </c>
      <c r="DT6" s="78" t="str">
        <f t="shared" ref="DT6:EC6" si="11">IF(DT7="",NA(),DT7)</f>
        <v>-</v>
      </c>
      <c r="DU6" s="78" t="str">
        <f t="shared" si="11"/>
        <v>-</v>
      </c>
      <c r="DV6" s="70">
        <f t="shared" si="11"/>
        <v>0</v>
      </c>
      <c r="DW6" s="70">
        <f t="shared" si="11"/>
        <v>0</v>
      </c>
      <c r="DX6" s="70">
        <f t="shared" si="11"/>
        <v>0</v>
      </c>
      <c r="DY6" s="78" t="str">
        <f t="shared" si="11"/>
        <v>-</v>
      </c>
      <c r="DZ6" s="78" t="str">
        <f t="shared" si="11"/>
        <v>-</v>
      </c>
      <c r="EA6" s="78">
        <f t="shared" si="11"/>
        <v>8.6199999999999992</v>
      </c>
      <c r="EB6" s="78">
        <f t="shared" si="11"/>
        <v>1.e-002</v>
      </c>
      <c r="EC6" s="78">
        <f t="shared" si="11"/>
        <v>1.e-002</v>
      </c>
      <c r="ED6" s="70" t="str">
        <f>IF(ED7="","",IF(ED7="-","【-】","【"&amp;SUBSTITUTE(TEXT(ED7,"#,##0.00"),"-","△")&amp;"】"))</f>
        <v>【0.01】</v>
      </c>
      <c r="EE6" s="78" t="str">
        <f t="shared" ref="EE6:EN6" si="12">IF(EE7="",NA(),EE7)</f>
        <v>-</v>
      </c>
      <c r="EF6" s="78" t="str">
        <f t="shared" si="12"/>
        <v>-</v>
      </c>
      <c r="EG6" s="78">
        <f t="shared" si="12"/>
        <v>0.56999999999999995</v>
      </c>
      <c r="EH6" s="70">
        <f t="shared" si="12"/>
        <v>0</v>
      </c>
      <c r="EI6" s="70">
        <f t="shared" si="12"/>
        <v>0</v>
      </c>
      <c r="EJ6" s="78" t="str">
        <f t="shared" si="12"/>
        <v>-</v>
      </c>
      <c r="EK6" s="78" t="str">
        <f t="shared" si="12"/>
        <v>-</v>
      </c>
      <c r="EL6" s="78">
        <f t="shared" si="12"/>
        <v>0.36</v>
      </c>
      <c r="EM6" s="78">
        <f t="shared" si="12"/>
        <v>0.39</v>
      </c>
      <c r="EN6" s="78">
        <f t="shared" si="12"/>
        <v>0.1</v>
      </c>
      <c r="EO6" s="70" t="str">
        <f>IF(EO7="","",IF(EO7="-","【-】","【"&amp;SUBSTITUTE(TEXT(EO7,"#,##0.00"),"-","△")&amp;"】"))</f>
        <v>【0.15】</v>
      </c>
    </row>
    <row r="7" spans="1:148" s="55" customFormat="1">
      <c r="A7" s="56"/>
      <c r="B7" s="62">
        <v>2021</v>
      </c>
      <c r="C7" s="62">
        <v>362051</v>
      </c>
      <c r="D7" s="62">
        <v>46</v>
      </c>
      <c r="E7" s="62">
        <v>17</v>
      </c>
      <c r="F7" s="62">
        <v>4</v>
      </c>
      <c r="G7" s="62">
        <v>0</v>
      </c>
      <c r="H7" s="62" t="s">
        <v>98</v>
      </c>
      <c r="I7" s="62" t="s">
        <v>99</v>
      </c>
      <c r="J7" s="62" t="s">
        <v>100</v>
      </c>
      <c r="K7" s="62" t="s">
        <v>13</v>
      </c>
      <c r="L7" s="62" t="s">
        <v>101</v>
      </c>
      <c r="M7" s="62" t="s">
        <v>102</v>
      </c>
      <c r="N7" s="71" t="s">
        <v>103</v>
      </c>
      <c r="O7" s="71">
        <v>49.78</v>
      </c>
      <c r="P7" s="71">
        <v>11.07</v>
      </c>
      <c r="Q7" s="71">
        <v>98.13</v>
      </c>
      <c r="R7" s="71">
        <v>2750</v>
      </c>
      <c r="S7" s="71">
        <v>39543</v>
      </c>
      <c r="T7" s="71">
        <v>144.13999999999999</v>
      </c>
      <c r="U7" s="71">
        <v>274.33999999999997</v>
      </c>
      <c r="V7" s="71">
        <v>4346</v>
      </c>
      <c r="W7" s="71">
        <v>1.8199999999999998</v>
      </c>
      <c r="X7" s="71">
        <v>2387.91</v>
      </c>
      <c r="Y7" s="71" t="s">
        <v>103</v>
      </c>
      <c r="Z7" s="71" t="s">
        <v>103</v>
      </c>
      <c r="AA7" s="71">
        <v>105.28</v>
      </c>
      <c r="AB7" s="71">
        <v>108.73</v>
      </c>
      <c r="AC7" s="71">
        <v>101.91</v>
      </c>
      <c r="AD7" s="71" t="s">
        <v>103</v>
      </c>
      <c r="AE7" s="71" t="s">
        <v>103</v>
      </c>
      <c r="AF7" s="71">
        <v>102.73</v>
      </c>
      <c r="AG7" s="71">
        <v>105.78</v>
      </c>
      <c r="AH7" s="71">
        <v>106.09</v>
      </c>
      <c r="AI7" s="71">
        <v>105.35</v>
      </c>
      <c r="AJ7" s="71" t="s">
        <v>103</v>
      </c>
      <c r="AK7" s="71" t="s">
        <v>103</v>
      </c>
      <c r="AL7" s="71">
        <v>0</v>
      </c>
      <c r="AM7" s="71">
        <v>0</v>
      </c>
      <c r="AN7" s="71">
        <v>0</v>
      </c>
      <c r="AO7" s="71" t="s">
        <v>103</v>
      </c>
      <c r="AP7" s="71" t="s">
        <v>103</v>
      </c>
      <c r="AQ7" s="71">
        <v>94.97</v>
      </c>
      <c r="AR7" s="71">
        <v>63.96</v>
      </c>
      <c r="AS7" s="71">
        <v>69.42</v>
      </c>
      <c r="AT7" s="71">
        <v>63.89</v>
      </c>
      <c r="AU7" s="71" t="s">
        <v>103</v>
      </c>
      <c r="AV7" s="71" t="s">
        <v>103</v>
      </c>
      <c r="AW7" s="71">
        <v>52.97</v>
      </c>
      <c r="AX7" s="71">
        <v>66.37</v>
      </c>
      <c r="AY7" s="71">
        <v>80.78</v>
      </c>
      <c r="AZ7" s="71" t="s">
        <v>103</v>
      </c>
      <c r="BA7" s="71" t="s">
        <v>103</v>
      </c>
      <c r="BB7" s="71">
        <v>47.72</v>
      </c>
      <c r="BC7" s="71">
        <v>44.24</v>
      </c>
      <c r="BD7" s="71">
        <v>43.07</v>
      </c>
      <c r="BE7" s="71">
        <v>44.07</v>
      </c>
      <c r="BF7" s="71" t="s">
        <v>103</v>
      </c>
      <c r="BG7" s="71" t="s">
        <v>103</v>
      </c>
      <c r="BH7" s="71">
        <v>695.92</v>
      </c>
      <c r="BI7" s="71">
        <v>688.96</v>
      </c>
      <c r="BJ7" s="71">
        <v>0</v>
      </c>
      <c r="BK7" s="71" t="s">
        <v>103</v>
      </c>
      <c r="BL7" s="71" t="s">
        <v>103</v>
      </c>
      <c r="BM7" s="71">
        <v>1206.79</v>
      </c>
      <c r="BN7" s="71">
        <v>1258.43</v>
      </c>
      <c r="BO7" s="71">
        <v>1163.75</v>
      </c>
      <c r="BP7" s="71">
        <v>1201.79</v>
      </c>
      <c r="BQ7" s="71" t="s">
        <v>103</v>
      </c>
      <c r="BR7" s="71" t="s">
        <v>103</v>
      </c>
      <c r="BS7" s="71">
        <v>72.930000000000007</v>
      </c>
      <c r="BT7" s="71">
        <v>78.069999999999993</v>
      </c>
      <c r="BU7" s="71">
        <v>74.739999999999995</v>
      </c>
      <c r="BV7" s="71" t="s">
        <v>103</v>
      </c>
      <c r="BW7" s="71" t="s">
        <v>103</v>
      </c>
      <c r="BX7" s="71">
        <v>71.84</v>
      </c>
      <c r="BY7" s="71">
        <v>73.36</v>
      </c>
      <c r="BZ7" s="71">
        <v>72.599999999999994</v>
      </c>
      <c r="CA7" s="71">
        <v>75.31</v>
      </c>
      <c r="CB7" s="71" t="s">
        <v>103</v>
      </c>
      <c r="CC7" s="71" t="s">
        <v>103</v>
      </c>
      <c r="CD7" s="71">
        <v>148.54</v>
      </c>
      <c r="CE7" s="71">
        <v>149.82</v>
      </c>
      <c r="CF7" s="71">
        <v>153.61000000000001</v>
      </c>
      <c r="CG7" s="71" t="s">
        <v>103</v>
      </c>
      <c r="CH7" s="71" t="s">
        <v>103</v>
      </c>
      <c r="CI7" s="71">
        <v>228.47</v>
      </c>
      <c r="CJ7" s="71">
        <v>224.88</v>
      </c>
      <c r="CK7" s="71">
        <v>228.64</v>
      </c>
      <c r="CL7" s="71">
        <v>216.39</v>
      </c>
      <c r="CM7" s="71" t="s">
        <v>103</v>
      </c>
      <c r="CN7" s="71" t="s">
        <v>103</v>
      </c>
      <c r="CO7" s="71">
        <v>52.19</v>
      </c>
      <c r="CP7" s="71">
        <v>47.3</v>
      </c>
      <c r="CQ7" s="71">
        <v>48.61</v>
      </c>
      <c r="CR7" s="71" t="s">
        <v>103</v>
      </c>
      <c r="CS7" s="71" t="s">
        <v>103</v>
      </c>
      <c r="CT7" s="71">
        <v>42.47</v>
      </c>
      <c r="CU7" s="71">
        <v>42.4</v>
      </c>
      <c r="CV7" s="71">
        <v>42.28</v>
      </c>
      <c r="CW7" s="71">
        <v>42.57</v>
      </c>
      <c r="CX7" s="71" t="s">
        <v>103</v>
      </c>
      <c r="CY7" s="71" t="s">
        <v>103</v>
      </c>
      <c r="CZ7" s="71">
        <v>50.05</v>
      </c>
      <c r="DA7" s="71">
        <v>49.16</v>
      </c>
      <c r="DB7" s="71">
        <v>48.76</v>
      </c>
      <c r="DC7" s="71" t="s">
        <v>103</v>
      </c>
      <c r="DD7" s="71" t="s">
        <v>103</v>
      </c>
      <c r="DE7" s="71">
        <v>83.75</v>
      </c>
      <c r="DF7" s="71">
        <v>84.19</v>
      </c>
      <c r="DG7" s="71">
        <v>84.34</v>
      </c>
      <c r="DH7" s="71">
        <v>85.24</v>
      </c>
      <c r="DI7" s="71" t="s">
        <v>103</v>
      </c>
      <c r="DJ7" s="71" t="s">
        <v>103</v>
      </c>
      <c r="DK7" s="71">
        <v>33.14</v>
      </c>
      <c r="DL7" s="71">
        <v>35.15</v>
      </c>
      <c r="DM7" s="71">
        <v>37.369999999999997</v>
      </c>
      <c r="DN7" s="71" t="s">
        <v>103</v>
      </c>
      <c r="DO7" s="71" t="s">
        <v>103</v>
      </c>
      <c r="DP7" s="71">
        <v>24.68</v>
      </c>
      <c r="DQ7" s="71">
        <v>21.36</v>
      </c>
      <c r="DR7" s="71">
        <v>22.79</v>
      </c>
      <c r="DS7" s="71">
        <v>25.87</v>
      </c>
      <c r="DT7" s="71" t="s">
        <v>103</v>
      </c>
      <c r="DU7" s="71" t="s">
        <v>103</v>
      </c>
      <c r="DV7" s="71">
        <v>0</v>
      </c>
      <c r="DW7" s="71">
        <v>0</v>
      </c>
      <c r="DX7" s="71">
        <v>0</v>
      </c>
      <c r="DY7" s="71" t="s">
        <v>103</v>
      </c>
      <c r="DZ7" s="71" t="s">
        <v>103</v>
      </c>
      <c r="EA7" s="71">
        <v>8.6199999999999992</v>
      </c>
      <c r="EB7" s="71">
        <v>1.e-002</v>
      </c>
      <c r="EC7" s="71">
        <v>1.e-002</v>
      </c>
      <c r="ED7" s="71">
        <v>1.e-002</v>
      </c>
      <c r="EE7" s="71" t="s">
        <v>103</v>
      </c>
      <c r="EF7" s="71" t="s">
        <v>103</v>
      </c>
      <c r="EG7" s="71">
        <v>0.56999999999999995</v>
      </c>
      <c r="EH7" s="71">
        <v>0</v>
      </c>
      <c r="EI7" s="71">
        <v>0</v>
      </c>
      <c r="EJ7" s="71" t="s">
        <v>103</v>
      </c>
      <c r="EK7" s="71" t="s">
        <v>103</v>
      </c>
      <c r="EL7" s="71">
        <v>0.36</v>
      </c>
      <c r="EM7" s="71">
        <v>0.39</v>
      </c>
      <c r="EN7" s="71">
        <v>0.1</v>
      </c>
      <c r="EO7" s="71">
        <v>0.15</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34</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109</v>
      </c>
    </row>
    <row r="12" spans="1:148">
      <c r="B12">
        <v>1</v>
      </c>
      <c r="C12">
        <v>1</v>
      </c>
      <c r="D12">
        <v>1</v>
      </c>
      <c r="E12">
        <v>2</v>
      </c>
      <c r="F12">
        <v>3</v>
      </c>
      <c r="G12" t="s">
        <v>110</v>
      </c>
    </row>
    <row r="13" spans="1:148">
      <c r="B13" t="s">
        <v>111</v>
      </c>
      <c r="C13" t="s">
        <v>111</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00484:横田 ちひろ</cp:lastModifiedBy>
  <dcterms:created xsi:type="dcterms:W3CDTF">2022-12-01T01:30:55Z</dcterms:created>
  <dcterms:modified xsi:type="dcterms:W3CDTF">2023-01-19T00:08:29Z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2023-01-19T00:08:29Z</vt:filetime>
  </property>
</Properties>
</file>