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359\Desktop\【2_１〆】公営企業に係る経営比較分析表（令和３年度決算）の分析等について\北島町下水道課提出分\"/>
    </mc:Choice>
  </mc:AlternateContent>
  <xr:revisionPtr revIDLastSave="0" documentId="13_ncr:1_{313C602A-2D2E-4658-82AF-7014F47380B5}" xr6:coauthVersionLast="36" xr6:coauthVersionMax="36" xr10:uidLastSave="{00000000-0000-0000-0000-000000000000}"/>
  <workbookProtection workbookAlgorithmName="SHA-512" workbookHashValue="e3Ra5gXC+3irsP8ntcImMOs1gnjLan9A8oHnHtHgBkVHcv6M3my+cXUyQoSXFSYB2fsD9SkLQM+QhTjL8LrePQ==" workbookSaltValue="oMoqm5ZKWOp1k+xW+6w+8A==" workbookSpinCount="100000" lockStructure="1"/>
  <bookViews>
    <workbookView xWindow="0" yWindow="0" windowWidth="11055" windowHeight="71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<sst xmlns="http://schemas.openxmlformats.org/spreadsheetml/2006/main" count="278" uniqueCount="117">
  <si>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</si>
  <si>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</si>
  <si>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</si>
  <si>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</si>
  <si>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</si>
  <si>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</si>
  <si>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</si>
  <si>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</si>
  <si>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</si>
  <si>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</si>
  <si>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</si>
  <si>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</si>
  <si>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</si>
  <si>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</si>
  <si>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</si>
  <si>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</si>
  <si>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</si>
  <si>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</si>
  <si>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</si>
  <si>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</si>
  <si>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</si>
  <si>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</si>
  <si>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</si>
  <si>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</si>
  <si>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</si>
  <si>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</si>
  <si>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</si>
  <si>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</si>
  <si>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</si>
  <si>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</si>
  <si>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</si>
  <si>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</si>
  <si>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</si>
  <si>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</si>
  <si>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</si>
  <si>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</si>
  <si>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</si>
  <si>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</si>
  <si>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</si>
  <si>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</si>
  <si>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</si>
  <si>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</si>
  <si>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</si>
  <si>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</si>
  <si>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</si>
  <si>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</si>
  <si>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</si>
  <si>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</si>
  <si>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</si>
  <si>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</si>
  <si>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</si>
  <si>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</si>
  <si>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</si>
  <si>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</si>
  <si>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</si>
  <si>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</si>
  <si>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</si>
  <si>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</si>
  <si>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</si>
  <si>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</si>
  <si>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</si>
  <si>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</si>
  <si>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</si>
  <si>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</si>
  <si>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</si>
  <si>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</si>
  <si>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</si>
  <si>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</si>
  <si>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</si>
  <si>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</si>
  <si>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</si>
  <si>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</si>
  <si>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</si>
  <si>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</si>
  <si>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</si>
  <si>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</si>
  <si>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</si>
  <si>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</si>
  <si>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</si>
  <si>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</si>
  <si>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</si>
  <si>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</si>
  <si>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</si>
  <si>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</si>
  <si>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</si>
  <si>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</si>
  <si>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</si>
  <si>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</si>
  <si>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</si>
  <si>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</si>
  <si>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</si>
  <si>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</si>
  <si>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</si>
  <si>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</si>
  <si>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</si>
  <si>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</si>
  <si>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北島町</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</si>
  <si>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</si>
  <si>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</si>
  <si>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</si>
  <si>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</si>
  <si>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</si>
  <si>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</si>
  <si>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</si>
  <si>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</si>
  <si>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</si>
  <si>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</si>
  <si>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</si>
  <si>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</si>
  <si>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</si>
  <si>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</si>
  <si>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</si>
  <si>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</si>
  <si>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</si>
  <si>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①経常収支比率は100％を超えているものの、一般会計からの補助金収入に依存している。
③流動比率（短期的な債務に対する支払能力）は100％を超えているものの、類似団体の平均を下回っている。
④企業債残高対事業規模比率、⑥汚水処理原価は類似団体と比較すると高く、⑤経費回収率は低い水準である。当事業は、現在設備投資の段階であり、収益を確保するのに十分な基盤を形成しているところである。
⑧水洗化率は類似団体と比較し低い水準であり、向上に向けた取り組みが必要である。</t>
    <phoneticPr fontId="4"/>
  </si>
  <si>
    <t>施設整備開始は平成13年度であり、施設の老朽化は見られない。</t>
    <phoneticPr fontId="4"/>
  </si>
  <si>
    <t>令和元年度より地方公営企業法を一部適用したことにより更なる経営状況等の把握に努め、面整備を進めていくとともに、水洗化率の向上に向けた取り組みを継続、強化していくことにより経営基盤の強化を図り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</si>
</sst>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64B-4533-B099-5B76E10B8AA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7.0000000000000007E-2</c:v>
                </c:pt>
                <c:pt idx="3">
                  <c:v>0.03</c:v>
                </c:pt>
                <c:pt idx="4">
                  <c:v>0.05</c:v>
                </c:pt>
              </c:numCache>
            </c:numRef>
          </c:val>
          <c:smooth val="0"/>
          <c:extLst>
            <c:ext xmlns:c16="http://schemas.microsoft.com/office/drawing/2014/chart" uri="{C3380CC4-5D6E-409C-BE32-E72D297353CC}">
              <c16:uniqueId val="{00000001-D64B-4533-B099-5B76E10B8AA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83-4086-A91C-28A883AD09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41.81</c:v>
                </c:pt>
                <c:pt idx="3">
                  <c:v>44.35</c:v>
                </c:pt>
                <c:pt idx="4">
                  <c:v>45.46</c:v>
                </c:pt>
              </c:numCache>
            </c:numRef>
          </c:val>
          <c:smooth val="0"/>
          <c:extLst>
            <c:ext xmlns:c16="http://schemas.microsoft.com/office/drawing/2014/chart" uri="{C3380CC4-5D6E-409C-BE32-E72D297353CC}">
              <c16:uniqueId val="{00000001-F583-4086-A91C-28A883AD09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43.16</c:v>
                </c:pt>
                <c:pt idx="3">
                  <c:v>44.33</c:v>
                </c:pt>
                <c:pt idx="4">
                  <c:v>50.42</c:v>
                </c:pt>
              </c:numCache>
            </c:numRef>
          </c:val>
          <c:extLst>
            <c:ext xmlns:c16="http://schemas.microsoft.com/office/drawing/2014/chart" uri="{C3380CC4-5D6E-409C-BE32-E72D297353CC}">
              <c16:uniqueId val="{00000000-01DA-4BB5-9C8C-540785B3DBE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63.54</c:v>
                </c:pt>
                <c:pt idx="3">
                  <c:v>63.65</c:v>
                </c:pt>
                <c:pt idx="4">
                  <c:v>62.48</c:v>
                </c:pt>
              </c:numCache>
            </c:numRef>
          </c:val>
          <c:smooth val="0"/>
          <c:extLst>
            <c:ext xmlns:c16="http://schemas.microsoft.com/office/drawing/2014/chart" uri="{C3380CC4-5D6E-409C-BE32-E72D297353CC}">
              <c16:uniqueId val="{00000001-01DA-4BB5-9C8C-540785B3DBE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103.7</c:v>
                </c:pt>
                <c:pt idx="3">
                  <c:v>103.21</c:v>
                </c:pt>
                <c:pt idx="4">
                  <c:v>115.47</c:v>
                </c:pt>
              </c:numCache>
            </c:numRef>
          </c:val>
          <c:extLst>
            <c:ext xmlns:c16="http://schemas.microsoft.com/office/drawing/2014/chart" uri="{C3380CC4-5D6E-409C-BE32-E72D297353CC}">
              <c16:uniqueId val="{00000000-D7E5-40DA-9A72-B519C4ADF68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101.29</c:v>
                </c:pt>
                <c:pt idx="3">
                  <c:v>105.2</c:v>
                </c:pt>
                <c:pt idx="4">
                  <c:v>102.6</c:v>
                </c:pt>
              </c:numCache>
            </c:numRef>
          </c:val>
          <c:smooth val="0"/>
          <c:extLst>
            <c:ext xmlns:c16="http://schemas.microsoft.com/office/drawing/2014/chart" uri="{C3380CC4-5D6E-409C-BE32-E72D297353CC}">
              <c16:uniqueId val="{00000001-D7E5-40DA-9A72-B519C4ADF68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11.64</c:v>
                </c:pt>
                <c:pt idx="3">
                  <c:v>12.81</c:v>
                </c:pt>
                <c:pt idx="4">
                  <c:v>14.14</c:v>
                </c:pt>
              </c:numCache>
            </c:numRef>
          </c:val>
          <c:extLst>
            <c:ext xmlns:c16="http://schemas.microsoft.com/office/drawing/2014/chart" uri="{C3380CC4-5D6E-409C-BE32-E72D297353CC}">
              <c16:uniqueId val="{00000000-EB1F-4201-8235-F63255A9DE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4.83</c:v>
                </c:pt>
                <c:pt idx="3">
                  <c:v>6.42</c:v>
                </c:pt>
                <c:pt idx="4">
                  <c:v>8.2799999999999994</c:v>
                </c:pt>
              </c:numCache>
            </c:numRef>
          </c:val>
          <c:smooth val="0"/>
          <c:extLst>
            <c:ext xmlns:c16="http://schemas.microsoft.com/office/drawing/2014/chart" uri="{C3380CC4-5D6E-409C-BE32-E72D297353CC}">
              <c16:uniqueId val="{00000001-EB1F-4201-8235-F63255A9DE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971-460E-A4BB-826434BC21E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971-460E-A4BB-826434BC21E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EE6-47BA-90BC-1033370ABE5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46.03</c:v>
                </c:pt>
                <c:pt idx="3">
                  <c:v>47.88</c:v>
                </c:pt>
                <c:pt idx="4">
                  <c:v>55.31</c:v>
                </c:pt>
              </c:numCache>
            </c:numRef>
          </c:val>
          <c:smooth val="0"/>
          <c:extLst>
            <c:ext xmlns:c16="http://schemas.microsoft.com/office/drawing/2014/chart" uri="{C3380CC4-5D6E-409C-BE32-E72D297353CC}">
              <c16:uniqueId val="{00000001-FEE6-47BA-90BC-1033370ABE5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117.56</c:v>
                </c:pt>
                <c:pt idx="3">
                  <c:v>119.72</c:v>
                </c:pt>
                <c:pt idx="4">
                  <c:v>127.34</c:v>
                </c:pt>
              </c:numCache>
            </c:numRef>
          </c:val>
          <c:extLst>
            <c:ext xmlns:c16="http://schemas.microsoft.com/office/drawing/2014/chart" uri="{C3380CC4-5D6E-409C-BE32-E72D297353CC}">
              <c16:uniqueId val="{00000000-53A5-4DF5-990D-A5D61E098C3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159.65</c:v>
                </c:pt>
                <c:pt idx="3">
                  <c:v>151.49</c:v>
                </c:pt>
                <c:pt idx="4">
                  <c:v>123.63</c:v>
                </c:pt>
              </c:numCache>
            </c:numRef>
          </c:val>
          <c:smooth val="0"/>
          <c:extLst>
            <c:ext xmlns:c16="http://schemas.microsoft.com/office/drawing/2014/chart" uri="{C3380CC4-5D6E-409C-BE32-E72D297353CC}">
              <c16:uniqueId val="{00000001-53A5-4DF5-990D-A5D61E098C3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5496.79</c:v>
                </c:pt>
                <c:pt idx="3">
                  <c:v>5008.1899999999996</c:v>
                </c:pt>
                <c:pt idx="4">
                  <c:v>4833.53</c:v>
                </c:pt>
              </c:numCache>
            </c:numRef>
          </c:val>
          <c:extLst>
            <c:ext xmlns:c16="http://schemas.microsoft.com/office/drawing/2014/chart" uri="{C3380CC4-5D6E-409C-BE32-E72D297353CC}">
              <c16:uniqueId val="{00000000-9B6F-4C56-9E84-ECDD26FA048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2154.8200000000002</c:v>
                </c:pt>
                <c:pt idx="3">
                  <c:v>2103.92</c:v>
                </c:pt>
                <c:pt idx="4">
                  <c:v>2411.29</c:v>
                </c:pt>
              </c:numCache>
            </c:numRef>
          </c:val>
          <c:smooth val="0"/>
          <c:extLst>
            <c:ext xmlns:c16="http://schemas.microsoft.com/office/drawing/2014/chart" uri="{C3380CC4-5D6E-409C-BE32-E72D297353CC}">
              <c16:uniqueId val="{00000001-9B6F-4C56-9E84-ECDD26FA048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51.31</c:v>
                </c:pt>
                <c:pt idx="3">
                  <c:v>51.01</c:v>
                </c:pt>
                <c:pt idx="4">
                  <c:v>58.37</c:v>
                </c:pt>
              </c:numCache>
            </c:numRef>
          </c:val>
          <c:extLst>
            <c:ext xmlns:c16="http://schemas.microsoft.com/office/drawing/2014/chart" uri="{C3380CC4-5D6E-409C-BE32-E72D297353CC}">
              <c16:uniqueId val="{00000000-E5CA-4BF4-9730-A60C1EB6E8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73.63</c:v>
                </c:pt>
                <c:pt idx="3">
                  <c:v>83.47</c:v>
                </c:pt>
                <c:pt idx="4">
                  <c:v>79.77</c:v>
                </c:pt>
              </c:numCache>
            </c:numRef>
          </c:val>
          <c:smooth val="0"/>
          <c:extLst>
            <c:ext xmlns:c16="http://schemas.microsoft.com/office/drawing/2014/chart" uri="{C3380CC4-5D6E-409C-BE32-E72D297353CC}">
              <c16:uniqueId val="{00000001-E5CA-4BF4-9730-A60C1EB6E8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324.31</c:v>
                </c:pt>
                <c:pt idx="3">
                  <c:v>325.39999999999998</c:v>
                </c:pt>
                <c:pt idx="4">
                  <c:v>281.41000000000003</c:v>
                </c:pt>
              </c:numCache>
            </c:numRef>
          </c:val>
          <c:extLst>
            <c:ext xmlns:c16="http://schemas.microsoft.com/office/drawing/2014/chart" uri="{C3380CC4-5D6E-409C-BE32-E72D297353CC}">
              <c16:uniqueId val="{00000000-CAB2-47FE-A5FE-C79F13A07B1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193.18</c:v>
                </c:pt>
                <c:pt idx="3">
                  <c:v>171.43</c:v>
                </c:pt>
                <c:pt idx="4">
                  <c:v>181.45</c:v>
                </c:pt>
              </c:numCache>
            </c:numRef>
          </c:val>
          <c:smooth val="0"/>
          <c:extLst>
            <c:ext xmlns:c16="http://schemas.microsoft.com/office/drawing/2014/chart" uri="{C3380CC4-5D6E-409C-BE32-E72D297353CC}">
              <c16:uniqueId val="{00000001-CAB2-47FE-A5FE-C79F13A07B1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4" zoomScale="73" zoomScaleNormal="73"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徳島県　北島町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Cb3</v>
      </c>
      <c r="X8" s="35"/>
      <c r="Y8" s="35"/>
      <c r="Z8" s="35"/>
      <c r="AA8" s="35"/>
      <c r="AB8" s="35"/>
      <c r="AC8" s="35"/>
      <c r="AD8" s="36" t="str">
        <f>データ!$M$6</f>
        <v>非設置</v>
      </c>
      <c r="AE8" s="36"/>
      <c r="AF8" s="36"/>
      <c r="AG8" s="36"/>
      <c r="AH8" s="36"/>
      <c r="AI8" s="36"/>
      <c r="AJ8" s="36"/>
      <c r="AK8" s="3"/>
      <c r="AL8" s="37">
        <f>データ!S6</f>
        <v>23447</v>
      </c>
      <c r="AM8" s="37"/>
      <c r="AN8" s="37"/>
      <c r="AO8" s="37"/>
      <c r="AP8" s="37"/>
      <c r="AQ8" s="37"/>
      <c r="AR8" s="37"/>
      <c r="AS8" s="37"/>
      <c r="AT8" s="38">
        <f>データ!T6</f>
        <v>8.74</v>
      </c>
      <c r="AU8" s="38"/>
      <c r="AV8" s="38"/>
      <c r="AW8" s="38"/>
      <c r="AX8" s="38"/>
      <c r="AY8" s="38"/>
      <c r="AZ8" s="38"/>
      <c r="BA8" s="38"/>
      <c r="BB8" s="38">
        <f>データ!U6</f>
        <v>2682.72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46.69</v>
      </c>
      <c r="J10" s="38"/>
      <c r="K10" s="38"/>
      <c r="L10" s="38"/>
      <c r="M10" s="38"/>
      <c r="N10" s="38"/>
      <c r="O10" s="38"/>
      <c r="P10" s="38">
        <f>データ!P6</f>
        <v>16.739999999999998</v>
      </c>
      <c r="Q10" s="38"/>
      <c r="R10" s="38"/>
      <c r="S10" s="38"/>
      <c r="T10" s="38"/>
      <c r="U10" s="38"/>
      <c r="V10" s="38"/>
      <c r="W10" s="38">
        <f>データ!Q6</f>
        <v>100</v>
      </c>
      <c r="X10" s="38"/>
      <c r="Y10" s="38"/>
      <c r="Z10" s="38"/>
      <c r="AA10" s="38"/>
      <c r="AB10" s="38"/>
      <c r="AC10" s="38"/>
      <c r="AD10" s="37">
        <f>データ!R6</f>
        <v>3130</v>
      </c>
      <c r="AE10" s="37"/>
      <c r="AF10" s="37"/>
      <c r="AG10" s="37"/>
      <c r="AH10" s="37"/>
      <c r="AI10" s="37"/>
      <c r="AJ10" s="37"/>
      <c r="AK10" s="2"/>
      <c r="AL10" s="37">
        <f>データ!V6</f>
        <v>3923</v>
      </c>
      <c r="AM10" s="37"/>
      <c r="AN10" s="37"/>
      <c r="AO10" s="37"/>
      <c r="AP10" s="37"/>
      <c r="AQ10" s="37"/>
      <c r="AR10" s="37"/>
      <c r="AS10" s="37"/>
      <c r="AT10" s="38">
        <f>データ!W6</f>
        <v>0.7</v>
      </c>
      <c r="AU10" s="38"/>
      <c r="AV10" s="38"/>
      <c r="AW10" s="38"/>
      <c r="AX10" s="38"/>
      <c r="AY10" s="38"/>
      <c r="AZ10" s="38"/>
      <c r="BA10" s="38"/>
      <c r="BB10" s="38">
        <f>データ!X6</f>
        <v>5604.29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D3buZVJTneqmmPt9raVeF0HDlUDP11KG2+M/WCdc15ODxAuMtmgLknUyHUxeR4+7cV96GnDFh0No3MzU4qfW/g==" saltValue="fYNds8MfBtSzXgTAo+WJx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364029</v>
      </c>
      <c r="D6" s="19">
        <f t="shared" si="3"/>
        <v>46</v>
      </c>
      <c r="E6" s="19">
        <f t="shared" si="3"/>
        <v>17</v>
      </c>
      <c r="F6" s="19">
        <f t="shared" si="3"/>
        <v>1</v>
      </c>
      <c r="G6" s="19">
        <f t="shared" si="3"/>
        <v>0</v>
      </c>
      <c r="H6" s="19" t="str">
        <f t="shared" si="3"/>
        <v>徳島県　北島町</v>
      </c>
      <c r="I6" s="19" t="str">
        <f t="shared" si="3"/>
        <v>法適用</v>
      </c>
      <c r="J6" s="19" t="str">
        <f t="shared" si="3"/>
        <v>下水道事業</v>
      </c>
      <c r="K6" s="19" t="str">
        <f t="shared" si="3"/>
        <v>公共下水道</v>
      </c>
      <c r="L6" s="19" t="str">
        <f t="shared" si="3"/>
        <v>Cb3</v>
      </c>
      <c r="M6" s="19" t="str">
        <f t="shared" si="3"/>
        <v>非設置</v>
      </c>
      <c r="N6" s="20" t="str">
        <f t="shared" si="3"/>
        <v>-</v>
      </c>
      <c r="O6" s="20">
        <f t="shared" si="3"/>
        <v>46.69</v>
      </c>
      <c r="P6" s="20">
        <f t="shared" si="3"/>
        <v>16.739999999999998</v>
      </c>
      <c r="Q6" s="20">
        <f t="shared" si="3"/>
        <v>100</v>
      </c>
      <c r="R6" s="20">
        <f t="shared" si="3"/>
        <v>3130</v>
      </c>
      <c r="S6" s="20">
        <f t="shared" si="3"/>
        <v>23447</v>
      </c>
      <c r="T6" s="20">
        <f t="shared" si="3"/>
        <v>8.74</v>
      </c>
      <c r="U6" s="20">
        <f t="shared" si="3"/>
        <v>2682.72</v>
      </c>
      <c r="V6" s="20">
        <f t="shared" si="3"/>
        <v>3923</v>
      </c>
      <c r="W6" s="20">
        <f t="shared" si="3"/>
        <v>0.7</v>
      </c>
      <c r="X6" s="20">
        <f t="shared" si="3"/>
        <v>5604.29</v>
      </c>
      <c r="Y6" s="21" t="str">
        <f>IF(Y7="",NA(),Y7)</f>
        <v>-</v>
      </c>
      <c r="Z6" s="21" t="str">
        <f t="shared" ref="Z6:AH6" si="4">IF(Z7="",NA(),Z7)</f>
        <v>-</v>
      </c>
      <c r="AA6" s="21">
        <f t="shared" si="4"/>
        <v>103.7</v>
      </c>
      <c r="AB6" s="21">
        <f t="shared" si="4"/>
        <v>103.21</v>
      </c>
      <c r="AC6" s="21">
        <f t="shared" si="4"/>
        <v>115.47</v>
      </c>
      <c r="AD6" s="21" t="str">
        <f t="shared" si="4"/>
        <v>-</v>
      </c>
      <c r="AE6" s="21" t="str">
        <f t="shared" si="4"/>
        <v>-</v>
      </c>
      <c r="AF6" s="21">
        <f t="shared" si="4"/>
        <v>101.29</v>
      </c>
      <c r="AG6" s="21">
        <f t="shared" si="4"/>
        <v>105.2</v>
      </c>
      <c r="AH6" s="21">
        <f t="shared" si="4"/>
        <v>102.6</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46.03</v>
      </c>
      <c r="AR6" s="21">
        <f t="shared" si="5"/>
        <v>47.88</v>
      </c>
      <c r="AS6" s="21">
        <f t="shared" si="5"/>
        <v>55.31</v>
      </c>
      <c r="AT6" s="20" t="str">
        <f>IF(AT7="","",IF(AT7="-","【-】","【"&amp;SUBSTITUTE(TEXT(AT7,"#,##0.00"),"-","△")&amp;"】"))</f>
        <v>【3.09】</v>
      </c>
      <c r="AU6" s="21" t="str">
        <f>IF(AU7="",NA(),AU7)</f>
        <v>-</v>
      </c>
      <c r="AV6" s="21" t="str">
        <f t="shared" ref="AV6:BD6" si="6">IF(AV7="",NA(),AV7)</f>
        <v>-</v>
      </c>
      <c r="AW6" s="21">
        <f t="shared" si="6"/>
        <v>117.56</v>
      </c>
      <c r="AX6" s="21">
        <f t="shared" si="6"/>
        <v>119.72</v>
      </c>
      <c r="AY6" s="21">
        <f t="shared" si="6"/>
        <v>127.34</v>
      </c>
      <c r="AZ6" s="21" t="str">
        <f t="shared" si="6"/>
        <v>-</v>
      </c>
      <c r="BA6" s="21" t="str">
        <f t="shared" si="6"/>
        <v>-</v>
      </c>
      <c r="BB6" s="21">
        <f t="shared" si="6"/>
        <v>159.65</v>
      </c>
      <c r="BC6" s="21">
        <f t="shared" si="6"/>
        <v>151.49</v>
      </c>
      <c r="BD6" s="21">
        <f t="shared" si="6"/>
        <v>123.63</v>
      </c>
      <c r="BE6" s="20" t="str">
        <f>IF(BE7="","",IF(BE7="-","【-】","【"&amp;SUBSTITUTE(TEXT(BE7,"#,##0.00"),"-","△")&amp;"】"))</f>
        <v>【71.39】</v>
      </c>
      <c r="BF6" s="21" t="str">
        <f>IF(BF7="",NA(),BF7)</f>
        <v>-</v>
      </c>
      <c r="BG6" s="21" t="str">
        <f t="shared" ref="BG6:BO6" si="7">IF(BG7="",NA(),BG7)</f>
        <v>-</v>
      </c>
      <c r="BH6" s="21">
        <f t="shared" si="7"/>
        <v>5496.79</v>
      </c>
      <c r="BI6" s="21">
        <f t="shared" si="7"/>
        <v>5008.1899999999996</v>
      </c>
      <c r="BJ6" s="21">
        <f t="shared" si="7"/>
        <v>4833.53</v>
      </c>
      <c r="BK6" s="21" t="str">
        <f t="shared" si="7"/>
        <v>-</v>
      </c>
      <c r="BL6" s="21" t="str">
        <f t="shared" si="7"/>
        <v>-</v>
      </c>
      <c r="BM6" s="21">
        <f t="shared" si="7"/>
        <v>2154.8200000000002</v>
      </c>
      <c r="BN6" s="21">
        <f t="shared" si="7"/>
        <v>2103.92</v>
      </c>
      <c r="BO6" s="21">
        <f t="shared" si="7"/>
        <v>2411.29</v>
      </c>
      <c r="BP6" s="20" t="str">
        <f>IF(BP7="","",IF(BP7="-","【-】","【"&amp;SUBSTITUTE(TEXT(BP7,"#,##0.00"),"-","△")&amp;"】"))</f>
        <v>【669.11】</v>
      </c>
      <c r="BQ6" s="21" t="str">
        <f>IF(BQ7="",NA(),BQ7)</f>
        <v>-</v>
      </c>
      <c r="BR6" s="21" t="str">
        <f t="shared" ref="BR6:BZ6" si="8">IF(BR7="",NA(),BR7)</f>
        <v>-</v>
      </c>
      <c r="BS6" s="21">
        <f t="shared" si="8"/>
        <v>51.31</v>
      </c>
      <c r="BT6" s="21">
        <f t="shared" si="8"/>
        <v>51.01</v>
      </c>
      <c r="BU6" s="21">
        <f t="shared" si="8"/>
        <v>58.37</v>
      </c>
      <c r="BV6" s="21" t="str">
        <f t="shared" si="8"/>
        <v>-</v>
      </c>
      <c r="BW6" s="21" t="str">
        <f t="shared" si="8"/>
        <v>-</v>
      </c>
      <c r="BX6" s="21">
        <f t="shared" si="8"/>
        <v>73.63</v>
      </c>
      <c r="BY6" s="21">
        <f t="shared" si="8"/>
        <v>83.47</v>
      </c>
      <c r="BZ6" s="21">
        <f t="shared" si="8"/>
        <v>79.77</v>
      </c>
      <c r="CA6" s="20" t="str">
        <f>IF(CA7="","",IF(CA7="-","【-】","【"&amp;SUBSTITUTE(TEXT(CA7,"#,##0.00"),"-","△")&amp;"】"))</f>
        <v>【99.73】</v>
      </c>
      <c r="CB6" s="21" t="str">
        <f>IF(CB7="",NA(),CB7)</f>
        <v>-</v>
      </c>
      <c r="CC6" s="21" t="str">
        <f t="shared" ref="CC6:CK6" si="9">IF(CC7="",NA(),CC7)</f>
        <v>-</v>
      </c>
      <c r="CD6" s="21">
        <f t="shared" si="9"/>
        <v>324.31</v>
      </c>
      <c r="CE6" s="21">
        <f t="shared" si="9"/>
        <v>325.39999999999998</v>
      </c>
      <c r="CF6" s="21">
        <f t="shared" si="9"/>
        <v>281.41000000000003</v>
      </c>
      <c r="CG6" s="21" t="str">
        <f t="shared" si="9"/>
        <v>-</v>
      </c>
      <c r="CH6" s="21" t="str">
        <f t="shared" si="9"/>
        <v>-</v>
      </c>
      <c r="CI6" s="21">
        <f t="shared" si="9"/>
        <v>193.18</v>
      </c>
      <c r="CJ6" s="21">
        <f t="shared" si="9"/>
        <v>171.43</v>
      </c>
      <c r="CK6" s="21">
        <f t="shared" si="9"/>
        <v>181.45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41.81</v>
      </c>
      <c r="CU6" s="21">
        <f t="shared" si="10"/>
        <v>44.35</v>
      </c>
      <c r="CV6" s="21">
        <f t="shared" si="10"/>
        <v>45.46</v>
      </c>
      <c r="CW6" s="20" t="str">
        <f>IF(CW7="","",IF(CW7="-","【-】","【"&amp;SUBSTITUTE(TEXT(CW7,"#,##0.00"),"-","△")&amp;"】"))</f>
        <v>【59.99】</v>
      </c>
      <c r="CX6" s="21" t="str">
        <f>IF(CX7="",NA(),CX7)</f>
        <v>-</v>
      </c>
      <c r="CY6" s="21" t="str">
        <f t="shared" ref="CY6:DG6" si="11">IF(CY7="",NA(),CY7)</f>
        <v>-</v>
      </c>
      <c r="CZ6" s="21">
        <f t="shared" si="11"/>
        <v>43.16</v>
      </c>
      <c r="DA6" s="21">
        <f t="shared" si="11"/>
        <v>44.33</v>
      </c>
      <c r="DB6" s="21">
        <f t="shared" si="11"/>
        <v>50.42</v>
      </c>
      <c r="DC6" s="21" t="str">
        <f t="shared" si="11"/>
        <v>-</v>
      </c>
      <c r="DD6" s="21" t="str">
        <f t="shared" si="11"/>
        <v>-</v>
      </c>
      <c r="DE6" s="21">
        <f t="shared" si="11"/>
        <v>63.54</v>
      </c>
      <c r="DF6" s="21">
        <f t="shared" si="11"/>
        <v>63.65</v>
      </c>
      <c r="DG6" s="21">
        <f t="shared" si="11"/>
        <v>62.48</v>
      </c>
      <c r="DH6" s="20" t="str">
        <f>IF(DH7="","",IF(DH7="-","【-】","【"&amp;SUBSTITUTE(TEXT(DH7,"#,##0.00"),"-","△")&amp;"】"))</f>
        <v>【95.72】</v>
      </c>
      <c r="DI6" s="21" t="str">
        <f>IF(DI7="",NA(),DI7)</f>
        <v>-</v>
      </c>
      <c r="DJ6" s="21" t="str">
        <f t="shared" ref="DJ6:DR6" si="12">IF(DJ7="",NA(),DJ7)</f>
        <v>-</v>
      </c>
      <c r="DK6" s="21">
        <f t="shared" si="12"/>
        <v>11.64</v>
      </c>
      <c r="DL6" s="21">
        <f t="shared" si="12"/>
        <v>12.81</v>
      </c>
      <c r="DM6" s="21">
        <f t="shared" si="12"/>
        <v>14.14</v>
      </c>
      <c r="DN6" s="21" t="str">
        <f t="shared" si="12"/>
        <v>-</v>
      </c>
      <c r="DO6" s="21" t="str">
        <f t="shared" si="12"/>
        <v>-</v>
      </c>
      <c r="DP6" s="21">
        <f t="shared" si="12"/>
        <v>4.83</v>
      </c>
      <c r="DQ6" s="21">
        <f t="shared" si="12"/>
        <v>6.42</v>
      </c>
      <c r="DR6" s="21">
        <f t="shared" si="12"/>
        <v>8.2799999999999994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7.0000000000000007E-2</v>
      </c>
      <c r="EM6" s="21">
        <f t="shared" si="14"/>
        <v>0.03</v>
      </c>
      <c r="EN6" s="21">
        <f t="shared" si="14"/>
        <v>0.05</v>
      </c>
      <c r="EO6" s="20" t="str">
        <f>IF(EO7="","",IF(EO7="-","【-】","【"&amp;SUBSTITUTE(TEXT(EO7,"#,##0.00"),"-","△")&amp;"】"))</f>
        <v>【0.24】</v>
      </c>
    </row>
    <row r="7" spans="1:148" s="22" customFormat="1" x14ac:dyDescent="0.15">
      <c r="A7" s="14"/>
      <c r="B7" s="23">
        <v>2021</v>
      </c>
      <c r="C7" s="23">
        <v>364029</v>
      </c>
      <c r="D7" s="23">
        <v>46</v>
      </c>
      <c r="E7" s="23">
        <v>17</v>
      </c>
      <c r="F7" s="23">
        <v>1</v>
      </c>
      <c r="G7" s="23">
        <v>0</v>
      </c>
      <c r="H7" s="23" t="s">
        <v>96</v>
      </c>
      <c r="I7" s="23" t="s">
        <v>97</v>
      </c>
      <c r="J7" s="23" t="s">
        <v>98</v>
      </c>
      <c r="K7" s="23" t="s">
        <v>99</v>
      </c>
      <c r="L7" s="23" t="s">
        <v>100</v>
      </c>
      <c r="M7" s="23" t="s">
        <v>101</v>
      </c>
      <c r="N7" s="24" t="s">
        <v>102</v>
      </c>
      <c r="O7" s="24">
        <v>46.69</v>
      </c>
      <c r="P7" s="24">
        <v>16.739999999999998</v>
      </c>
      <c r="Q7" s="24">
        <v>100</v>
      </c>
      <c r="R7" s="24">
        <v>3130</v>
      </c>
      <c r="S7" s="24">
        <v>23447</v>
      </c>
      <c r="T7" s="24">
        <v>8.74</v>
      </c>
      <c r="U7" s="24">
        <v>2682.72</v>
      </c>
      <c r="V7" s="24">
        <v>3923</v>
      </c>
      <c r="W7" s="24">
        <v>0.7</v>
      </c>
      <c r="X7" s="24">
        <v>5604.29</v>
      </c>
      <c r="Y7" s="24" t="s">
        <v>102</v>
      </c>
      <c r="Z7" s="24" t="s">
        <v>102</v>
      </c>
      <c r="AA7" s="24">
        <v>103.7</v>
      </c>
      <c r="AB7" s="24">
        <v>103.21</v>
      </c>
      <c r="AC7" s="24">
        <v>115.47</v>
      </c>
      <c r="AD7" s="24" t="s">
        <v>102</v>
      </c>
      <c r="AE7" s="24" t="s">
        <v>102</v>
      </c>
      <c r="AF7" s="24">
        <v>101.29</v>
      </c>
      <c r="AG7" s="24">
        <v>105.2</v>
      </c>
      <c r="AH7" s="24">
        <v>102.6</v>
      </c>
      <c r="AI7" s="24">
        <v>107.02</v>
      </c>
      <c r="AJ7" s="24" t="s">
        <v>102</v>
      </c>
      <c r="AK7" s="24" t="s">
        <v>102</v>
      </c>
      <c r="AL7" s="24">
        <v>0</v>
      </c>
      <c r="AM7" s="24">
        <v>0</v>
      </c>
      <c r="AN7" s="24">
        <v>0</v>
      </c>
      <c r="AO7" s="24" t="s">
        <v>102</v>
      </c>
      <c r="AP7" s="24" t="s">
        <v>102</v>
      </c>
      <c r="AQ7" s="24">
        <v>46.03</v>
      </c>
      <c r="AR7" s="24">
        <v>47.88</v>
      </c>
      <c r="AS7" s="24">
        <v>55.31</v>
      </c>
      <c r="AT7" s="24">
        <v>3.09</v>
      </c>
      <c r="AU7" s="24" t="s">
        <v>102</v>
      </c>
      <c r="AV7" s="24" t="s">
        <v>102</v>
      </c>
      <c r="AW7" s="24">
        <v>117.56</v>
      </c>
      <c r="AX7" s="24">
        <v>119.72</v>
      </c>
      <c r="AY7" s="24">
        <v>127.34</v>
      </c>
      <c r="AZ7" s="24" t="s">
        <v>102</v>
      </c>
      <c r="BA7" s="24" t="s">
        <v>102</v>
      </c>
      <c r="BB7" s="24">
        <v>159.65</v>
      </c>
      <c r="BC7" s="24">
        <v>151.49</v>
      </c>
      <c r="BD7" s="24">
        <v>123.63</v>
      </c>
      <c r="BE7" s="24">
        <v>71.39</v>
      </c>
      <c r="BF7" s="24" t="s">
        <v>102</v>
      </c>
      <c r="BG7" s="24" t="s">
        <v>102</v>
      </c>
      <c r="BH7" s="24">
        <v>5496.79</v>
      </c>
      <c r="BI7" s="24">
        <v>5008.1899999999996</v>
      </c>
      <c r="BJ7" s="24">
        <v>4833.53</v>
      </c>
      <c r="BK7" s="24" t="s">
        <v>102</v>
      </c>
      <c r="BL7" s="24" t="s">
        <v>102</v>
      </c>
      <c r="BM7" s="24">
        <v>2154.8200000000002</v>
      </c>
      <c r="BN7" s="24">
        <v>2103.92</v>
      </c>
      <c r="BO7" s="24">
        <v>2411.29</v>
      </c>
      <c r="BP7" s="24">
        <v>669.11</v>
      </c>
      <c r="BQ7" s="24" t="s">
        <v>102</v>
      </c>
      <c r="BR7" s="24" t="s">
        <v>102</v>
      </c>
      <c r="BS7" s="24">
        <v>51.31</v>
      </c>
      <c r="BT7" s="24">
        <v>51.01</v>
      </c>
      <c r="BU7" s="24">
        <v>58.37</v>
      </c>
      <c r="BV7" s="24" t="s">
        <v>102</v>
      </c>
      <c r="BW7" s="24" t="s">
        <v>102</v>
      </c>
      <c r="BX7" s="24">
        <v>73.63</v>
      </c>
      <c r="BY7" s="24">
        <v>83.47</v>
      </c>
      <c r="BZ7" s="24">
        <v>79.77</v>
      </c>
      <c r="CA7" s="24">
        <v>99.73</v>
      </c>
      <c r="CB7" s="24" t="s">
        <v>102</v>
      </c>
      <c r="CC7" s="24" t="s">
        <v>102</v>
      </c>
      <c r="CD7" s="24">
        <v>324.31</v>
      </c>
      <c r="CE7" s="24">
        <v>325.39999999999998</v>
      </c>
      <c r="CF7" s="24">
        <v>281.41000000000003</v>
      </c>
      <c r="CG7" s="24" t="s">
        <v>102</v>
      </c>
      <c r="CH7" s="24" t="s">
        <v>102</v>
      </c>
      <c r="CI7" s="24">
        <v>193.18</v>
      </c>
      <c r="CJ7" s="24">
        <v>171.43</v>
      </c>
      <c r="CK7" s="24">
        <v>181.45</v>
      </c>
      <c r="CL7" s="24">
        <v>134.97999999999999</v>
      </c>
      <c r="CM7" s="24" t="s">
        <v>102</v>
      </c>
      <c r="CN7" s="24" t="s">
        <v>102</v>
      </c>
      <c r="CO7" s="24" t="s">
        <v>102</v>
      </c>
      <c r="CP7" s="24" t="s">
        <v>102</v>
      </c>
      <c r="CQ7" s="24" t="s">
        <v>102</v>
      </c>
      <c r="CR7" s="24" t="s">
        <v>102</v>
      </c>
      <c r="CS7" s="24" t="s">
        <v>102</v>
      </c>
      <c r="CT7" s="24">
        <v>41.81</v>
      </c>
      <c r="CU7" s="24">
        <v>44.35</v>
      </c>
      <c r="CV7" s="24">
        <v>45.46</v>
      </c>
      <c r="CW7" s="24">
        <v>59.99</v>
      </c>
      <c r="CX7" s="24" t="s">
        <v>102</v>
      </c>
      <c r="CY7" s="24" t="s">
        <v>102</v>
      </c>
      <c r="CZ7" s="24">
        <v>43.16</v>
      </c>
      <c r="DA7" s="24">
        <v>44.33</v>
      </c>
      <c r="DB7" s="24">
        <v>50.42</v>
      </c>
      <c r="DC7" s="24" t="s">
        <v>102</v>
      </c>
      <c r="DD7" s="24" t="s">
        <v>102</v>
      </c>
      <c r="DE7" s="24">
        <v>63.54</v>
      </c>
      <c r="DF7" s="24">
        <v>63.65</v>
      </c>
      <c r="DG7" s="24">
        <v>62.48</v>
      </c>
      <c r="DH7" s="24">
        <v>95.72</v>
      </c>
      <c r="DI7" s="24" t="s">
        <v>102</v>
      </c>
      <c r="DJ7" s="24" t="s">
        <v>102</v>
      </c>
      <c r="DK7" s="24">
        <v>11.64</v>
      </c>
      <c r="DL7" s="24">
        <v>12.81</v>
      </c>
      <c r="DM7" s="24">
        <v>14.14</v>
      </c>
      <c r="DN7" s="24" t="s">
        <v>102</v>
      </c>
      <c r="DO7" s="24" t="s">
        <v>102</v>
      </c>
      <c r="DP7" s="24">
        <v>4.83</v>
      </c>
      <c r="DQ7" s="24">
        <v>6.42</v>
      </c>
      <c r="DR7" s="24">
        <v>8.2799999999999994</v>
      </c>
      <c r="DS7" s="24">
        <v>38.17</v>
      </c>
      <c r="DT7" s="24" t="s">
        <v>102</v>
      </c>
      <c r="DU7" s="24" t="s">
        <v>102</v>
      </c>
      <c r="DV7" s="24">
        <v>0</v>
      </c>
      <c r="DW7" s="24">
        <v>0</v>
      </c>
      <c r="DX7" s="24">
        <v>0</v>
      </c>
      <c r="DY7" s="24" t="s">
        <v>102</v>
      </c>
      <c r="DZ7" s="24" t="s">
        <v>102</v>
      </c>
      <c r="EA7" s="24">
        <v>0</v>
      </c>
      <c r="EB7" s="24">
        <v>0</v>
      </c>
      <c r="EC7" s="24">
        <v>0</v>
      </c>
      <c r="ED7" s="24">
        <v>6.54</v>
      </c>
      <c r="EE7" s="24" t="s">
        <v>102</v>
      </c>
      <c r="EF7" s="24" t="s">
        <v>102</v>
      </c>
      <c r="EG7" s="24">
        <v>0</v>
      </c>
      <c r="EH7" s="24">
        <v>0</v>
      </c>
      <c r="EI7" s="24">
        <v>0</v>
      </c>
      <c r="EJ7" s="24" t="s">
        <v>102</v>
      </c>
      <c r="EK7" s="24" t="s">
        <v>102</v>
      </c>
      <c r="EL7" s="24">
        <v>7.0000000000000007E-2</v>
      </c>
      <c r="EM7" s="24">
        <v>0.03</v>
      </c>
      <c r="EN7" s="24">
        <v>0.05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印藤　明日香</cp:lastModifiedBy>
  <dcterms:created xsi:type="dcterms:W3CDTF">2023-01-12T23:34:21Z</dcterms:created>
  <dcterms:modified xsi:type="dcterms:W3CDTF">2023-01-26T00:03:34Z</dcterms:modified>
  <cp:category/>
</cp:coreProperties>
</file>