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HZKfASun+IJ46VkBsKuIbH3u/Jj0HAs3yzexhzn3vdmftBe3YTB1xj/gKKATiON8+L8mP5XFtSedKfMhlSSZQ==" workbookSaltValue="Fqb0VO6mNb/5g8wQ0L4g/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<sst xmlns="http://schemas.openxmlformats.org/spreadsheetml/2006/main" xmlns:r="http://schemas.openxmlformats.org/officeDocument/2006/relationships" count="115" uniqueCount="115">
  <si>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</si>
  <si>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</si>
  <si>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</si>
  <si>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</si>
  <si>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</si>
  <si>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</si>
  <si>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</si>
  <si>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</si>
  <si>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</si>
  <si>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</si>
  <si>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</si>
  <si>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</si>
  <si>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</si>
  <si>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</si>
  <si>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</si>
  <si>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</si>
  <si>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</si>
  <si>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現在までに耐用年数を経過した管渠施設は存在しないが、処理場の機械設備等で更新時期を迎えているものがある。</t>
    <rPh sb="0" eb="2">
      <t>ゲンザイ</t>
    </rPh>
    <rPh sb="5" eb="7">
      <t>タイヨウ</t>
    </rPh>
    <rPh sb="7" eb="9">
      <t>ネンスウ</t>
    </rPh>
    <rPh sb="10" eb="12">
      <t>ケイカ</t>
    </rPh>
    <rPh sb="14" eb="16">
      <t>カンキョ</t>
    </rPh>
    <rPh sb="16" eb="18">
      <t>シセツ</t>
    </rPh>
    <rPh sb="19" eb="21">
      <t>ソンザイ</t>
    </rPh>
    <rPh sb="26" eb="29">
      <t>ショリジョウ</t>
    </rPh>
    <rPh sb="30" eb="32">
      <t>キカイ</t>
    </rPh>
    <rPh sb="32" eb="34">
      <t>セツビ</t>
    </rPh>
    <rPh sb="34" eb="35">
      <t>トウ</t>
    </rPh>
    <rPh sb="36" eb="38">
      <t>コウシン</t>
    </rPh>
    <rPh sb="38" eb="40">
      <t>ジキ</t>
    </rPh>
    <rPh sb="41" eb="42">
      <t>ムカ</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</si>
  <si>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</si>
  <si>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</si>
  <si>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</si>
  <si>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</si>
  <si>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</si>
  <si>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</si>
  <si>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</si>
  <si>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</si>
  <si>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</si>
  <si>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</si>
  <si>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</si>
  <si>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</si>
  <si>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</si>
  <si>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</si>
  <si>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</si>
  <si>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</si>
  <si>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</si>
  <si>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</si>
  <si>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</si>
  <si>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</si>
  <si>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</si>
  <si>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</si>
  <si>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</si>
  <si>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</si>
  <si>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</si>
  <si>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</si>
  <si>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</si>
  <si>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</si>
  <si>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</si>
  <si>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</si>
  <si>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</si>
  <si>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</si>
  <si>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</si>
  <si>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</si>
  <si>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</si>
  <si>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</si>
  <si>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</si>
  <si>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</si>
  <si>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</si>
  <si>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</si>
  <si>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</si>
  <si>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</si>
  <si>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</si>
  <si>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</si>
  <si>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</si>
  <si>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</si>
  <si>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</si>
  <si>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経費回収率の改善が課題となるが、未普及対策事業の終了が近づき、今後は有収水量の大幅な増加が見込めないことから、使用料の改定を含めた経営の改善が必要である。</t>
    <rPh sb="0" eb="2">
      <t>ケイヒ</t>
    </rPh>
    <rPh sb="2" eb="5">
      <t>カイシュウリツ</t>
    </rPh>
    <rPh sb="6" eb="8">
      <t>カイゼン</t>
    </rPh>
    <rPh sb="9" eb="11">
      <t>カダイ</t>
    </rPh>
    <rPh sb="24" eb="26">
      <t>シュウリョウ</t>
    </rPh>
    <rPh sb="27" eb="28">
      <t>チカ</t>
    </rPh>
    <rPh sb="31" eb="33">
      <t>コンゴ</t>
    </rPh>
    <rPh sb="34" eb="35">
      <t>ユウ</t>
    </rPh>
    <rPh sb="35" eb="38">
      <t>シュウスイリョウ</t>
    </rPh>
    <rPh sb="39" eb="41">
      <t>オオハバ</t>
    </rPh>
    <rPh sb="42" eb="44">
      <t>ゾウカ</t>
    </rPh>
    <rPh sb="45" eb="47">
      <t>ミコ</t>
    </rPh>
    <rPh sb="55" eb="58">
      <t>シヨウリョウ</t>
    </rPh>
    <rPh sb="59" eb="61">
      <t>カイテイ</t>
    </rPh>
    <rPh sb="62" eb="63">
      <t>フク</t>
    </rPh>
    <rPh sb="65" eb="67">
      <t>ケイエイ</t>
    </rPh>
    <rPh sb="68" eb="70">
      <t>カイゼン</t>
    </rPh>
    <rPh sb="71" eb="73">
      <t>ヒツヨウ</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</si>
  <si>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</si>
  <si>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</si>
  <si>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</si>
  <si>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</si>
  <si>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</si>
  <si>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</si>
  <si>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</si>
  <si>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</si>
  <si>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</si>
  <si>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</si>
  <si>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</si>
  <si>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</si>
  <si>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</si>
  <si>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</si>
  <si>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</si>
  <si>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</si>
  <si>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</si>
  <si>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</si>
  <si>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</si>
  <si>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</si>
  <si>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</si>
  <si>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</si>
  <si>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</si>
  <si>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</si>
  <si>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</si>
  <si>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</si>
  <si>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</si>
  <si>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</si>
  <si>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</si>
  <si>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</si>
  <si>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</si>
  <si>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</si>
  <si>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</si>
  <si>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</si>
  <si>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</si>
  <si>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</si>
  <si>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</si>
  <si>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</si>
  <si>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</si>
  <si>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</si>
  <si>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</si>
  <si>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</si>
  <si>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</si>
  <si>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</si>
  <si>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</si>
  <si>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</si>
  <si>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</si>
  <si>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</si>
  <si>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一般会計繰入金の減額傾向を受けて経常収支は悪化しているが、100は上回っており、流動比率も改善している。
経費回収率の悪化については、令和3年度から開始した浄化槽汚泥等投入事業及び受託事業費に対する負担金収益が反映されていないことが要因とみられるが、これらの事業収益を含んだ数値では改善傾向である。
しかし、依然として100は大きく割り込んでおり、未普及対策事業の終了も近づいていることから、経営の改善が必要な状況である。
なお、④企業債残高対事業規模比率については、一般会計負担額を公共下水道事業、特定環境保全公共下水道事業及び農業集落排水事業の総額に対して算出しているため、事業別での比率は正しい数値となっていない。</t>
    <rPh sb="0" eb="2">
      <t>イッパン</t>
    </rPh>
    <rPh sb="2" eb="4">
      <t>カイケイ</t>
    </rPh>
    <rPh sb="4" eb="7">
      <t>クリイレキン</t>
    </rPh>
    <rPh sb="8" eb="10">
      <t>ゲンガク</t>
    </rPh>
    <rPh sb="10" eb="12">
      <t>ケイコウ</t>
    </rPh>
    <rPh sb="13" eb="14">
      <t>ウ</t>
    </rPh>
    <rPh sb="16" eb="18">
      <t>ケイジョウ</t>
    </rPh>
    <rPh sb="18" eb="20">
      <t>シュウシ</t>
    </rPh>
    <rPh sb="21" eb="23">
      <t>アッカ</t>
    </rPh>
    <rPh sb="33" eb="35">
      <t>ウワマワ</t>
    </rPh>
    <rPh sb="40" eb="42">
      <t>リュウドウ</t>
    </rPh>
    <rPh sb="42" eb="44">
      <t>ヒリツ</t>
    </rPh>
    <rPh sb="45" eb="47">
      <t>カイゼン</t>
    </rPh>
    <rPh sb="53" eb="55">
      <t>ケイヒ</t>
    </rPh>
    <rPh sb="55" eb="58">
      <t>カイシュウリツ</t>
    </rPh>
    <rPh sb="59" eb="61">
      <t>アッカ</t>
    </rPh>
    <rPh sb="67" eb="69">
      <t>レイワ</t>
    </rPh>
    <rPh sb="70" eb="72">
      <t>ネンド</t>
    </rPh>
    <rPh sb="74" eb="76">
      <t>カイシ</t>
    </rPh>
    <rPh sb="78" eb="81">
      <t>ジョウカソウ</t>
    </rPh>
    <rPh sb="81" eb="83">
      <t>オデイ</t>
    </rPh>
    <rPh sb="83" eb="84">
      <t>トウ</t>
    </rPh>
    <rPh sb="84" eb="86">
      <t>トウニュウ</t>
    </rPh>
    <rPh sb="86" eb="88">
      <t>ジギョウ</t>
    </rPh>
    <rPh sb="88" eb="89">
      <t>オヨ</t>
    </rPh>
    <rPh sb="90" eb="92">
      <t>ジュタク</t>
    </rPh>
    <rPh sb="92" eb="95">
      <t>ジギョウヒ</t>
    </rPh>
    <rPh sb="96" eb="97">
      <t>タイ</t>
    </rPh>
    <rPh sb="99" eb="102">
      <t>フタンキン</t>
    </rPh>
    <rPh sb="102" eb="104">
      <t>シュウエキ</t>
    </rPh>
    <rPh sb="105" eb="107">
      <t>ハンエイ</t>
    </rPh>
    <rPh sb="116" eb="118">
      <t>ヨウイン</t>
    </rPh>
    <rPh sb="129" eb="131">
      <t>ジギョウ</t>
    </rPh>
    <rPh sb="131" eb="133">
      <t>シュウエキ</t>
    </rPh>
    <rPh sb="134" eb="135">
      <t>フク</t>
    </rPh>
    <rPh sb="137" eb="139">
      <t>スウチ</t>
    </rPh>
    <rPh sb="141" eb="143">
      <t>カイゼン</t>
    </rPh>
    <rPh sb="143" eb="145">
      <t>ケイコウ</t>
    </rPh>
    <rPh sb="154" eb="156">
      <t>イゼン</t>
    </rPh>
    <rPh sb="163" eb="164">
      <t>オオ</t>
    </rPh>
    <rPh sb="166" eb="167">
      <t>ワ</t>
    </rPh>
    <rPh sb="168" eb="169">
      <t>コ</t>
    </rPh>
    <rPh sb="174" eb="175">
      <t>ミ</t>
    </rPh>
    <rPh sb="175" eb="177">
      <t>フキュウ</t>
    </rPh>
    <rPh sb="177" eb="179">
      <t>タイサク</t>
    </rPh>
    <rPh sb="179" eb="181">
      <t>ジギョウ</t>
    </rPh>
    <rPh sb="182" eb="184">
      <t>シュウリョウ</t>
    </rPh>
    <rPh sb="185" eb="186">
      <t>チカ</t>
    </rPh>
    <rPh sb="196" eb="198">
      <t>ケイエイ</t>
    </rPh>
    <rPh sb="199" eb="201">
      <t>カイゼン</t>
    </rPh>
    <rPh sb="202" eb="204">
      <t>ヒツヨウ</t>
    </rPh>
    <rPh sb="205" eb="207">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</si>
</sst>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c:v>
                </c:pt>
                <c:pt idx="3">
                  <c:v>0.32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56.81</c:v>
                </c:pt>
                <c:pt idx="3">
                  <c:v>59.26</c:v>
                </c:pt>
                <c:pt idx="4">
                  <c:v>56.77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49.27</c:v>
                </c:pt>
                <c:pt idx="3">
                  <c:v>49.47</c:v>
                </c:pt>
                <c:pt idx="4">
                  <c:v>48.19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83.63</c:v>
                </c:pt>
                <c:pt idx="3">
                  <c:v>84.18</c:v>
                </c:pt>
                <c:pt idx="4">
                  <c:v>85.06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83.16</c:v>
                </c:pt>
                <c:pt idx="3">
                  <c:v>82.06</c:v>
                </c:pt>
                <c:pt idx="4">
                  <c:v>82.26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108.64</c:v>
                </c:pt>
                <c:pt idx="3">
                  <c:v>105.54</c:v>
                </c:pt>
                <c:pt idx="4">
                  <c:v>101.37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109.21</c:v>
                </c:pt>
                <c:pt idx="3">
                  <c:v>107.81</c:v>
                </c:pt>
                <c:pt idx="4">
                  <c:v>107.54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48.72</c:v>
                </c:pt>
                <c:pt idx="3">
                  <c:v>49.78</c:v>
                </c:pt>
                <c:pt idx="4">
                  <c:v>50.93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24.1</c:v>
                </c:pt>
                <c:pt idx="3">
                  <c:v>19.93</c:v>
                </c:pt>
                <c:pt idx="4">
                  <c:v>21.94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15.73</c:v>
                </c:pt>
                <c:pt idx="3">
                  <c:v>18.2</c:v>
                </c:pt>
                <c:pt idx="4">
                  <c:v>19.059999999999999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36.369999999999997</c:v>
                </c:pt>
                <c:pt idx="3">
                  <c:v>34.31</c:v>
                </c:pt>
                <c:pt idx="4">
                  <c:v>51.48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57.26</c:v>
                </c:pt>
                <c:pt idx="3">
                  <c:v>48.56</c:v>
                </c:pt>
                <c:pt idx="4">
                  <c:v>47.58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2125.79</c:v>
                </c:pt>
                <c:pt idx="3">
                  <c:v>2013.7</c:v>
                </c:pt>
                <c:pt idx="4">
                  <c:v>1604.66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1130.42</c:v>
                </c:pt>
                <c:pt idx="3">
                  <c:v>1245.0999999999999</c:v>
                </c:pt>
                <c:pt idx="4">
                  <c:v>1108.8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64.48</c:v>
                </c:pt>
                <c:pt idx="3">
                  <c:v>64.459999999999994</c:v>
                </c:pt>
                <c:pt idx="4">
                  <c:v>56.55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74.17</c:v>
                </c:pt>
                <c:pt idx="3">
                  <c:v>79.77</c:v>
                </c:pt>
                <c:pt idx="4">
                  <c:v>79.63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149.62</c:v>
                </c:pt>
                <c:pt idx="3">
                  <c:v>149.96</c:v>
                </c:pt>
                <c:pt idx="4">
                  <c:v>149.79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230.95</c:v>
                </c:pt>
                <c:pt idx="3">
                  <c:v>214.56</c:v>
                </c:pt>
                <c:pt idx="4">
                  <c:v>213.66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4" zoomScale="85" zoomScaleNormal="85" workbookViewId="0">
      <selection activeCell="BL11" sqref="BL11:BZ1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39543</v>
      </c>
      <c r="AM8" s="21"/>
      <c r="AN8" s="21"/>
      <c r="AO8" s="21"/>
      <c r="AP8" s="21"/>
      <c r="AQ8" s="21"/>
      <c r="AR8" s="21"/>
      <c r="AS8" s="21"/>
      <c r="AT8" s="7">
        <f>データ!T6</f>
        <v>144.13999999999999</v>
      </c>
      <c r="AU8" s="7"/>
      <c r="AV8" s="7"/>
      <c r="AW8" s="7"/>
      <c r="AX8" s="7"/>
      <c r="AY8" s="7"/>
      <c r="AZ8" s="7"/>
      <c r="BA8" s="7"/>
      <c r="BB8" s="7">
        <f>データ!U6</f>
        <v>274.33999999999997</v>
      </c>
      <c r="BC8" s="7"/>
      <c r="BD8" s="7"/>
      <c r="BE8" s="7"/>
      <c r="BF8" s="7"/>
      <c r="BG8" s="7"/>
      <c r="BH8" s="7"/>
      <c r="BI8" s="7"/>
      <c r="BJ8" s="3"/>
      <c r="BK8" s="3"/>
      <c r="BL8" s="27" t="s">
        <v>13</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56.45</v>
      </c>
      <c r="J10" s="7"/>
      <c r="K10" s="7"/>
      <c r="L10" s="7"/>
      <c r="M10" s="7"/>
      <c r="N10" s="7"/>
      <c r="O10" s="7"/>
      <c r="P10" s="7">
        <f>データ!P6</f>
        <v>41.06</v>
      </c>
      <c r="Q10" s="7"/>
      <c r="R10" s="7"/>
      <c r="S10" s="7"/>
      <c r="T10" s="7"/>
      <c r="U10" s="7"/>
      <c r="V10" s="7"/>
      <c r="W10" s="7">
        <f>データ!Q6</f>
        <v>95.59</v>
      </c>
      <c r="X10" s="7"/>
      <c r="Y10" s="7"/>
      <c r="Z10" s="7"/>
      <c r="AA10" s="7"/>
      <c r="AB10" s="7"/>
      <c r="AC10" s="7"/>
      <c r="AD10" s="21">
        <f>データ!R6</f>
        <v>1980</v>
      </c>
      <c r="AE10" s="21"/>
      <c r="AF10" s="21"/>
      <c r="AG10" s="21"/>
      <c r="AH10" s="21"/>
      <c r="AI10" s="21"/>
      <c r="AJ10" s="21"/>
      <c r="AK10" s="2"/>
      <c r="AL10" s="21">
        <f>データ!V6</f>
        <v>16115</v>
      </c>
      <c r="AM10" s="21"/>
      <c r="AN10" s="21"/>
      <c r="AO10" s="21"/>
      <c r="AP10" s="21"/>
      <c r="AQ10" s="21"/>
      <c r="AR10" s="21"/>
      <c r="AS10" s="21"/>
      <c r="AT10" s="7">
        <f>データ!W6</f>
        <v>7.25</v>
      </c>
      <c r="AU10" s="7"/>
      <c r="AV10" s="7"/>
      <c r="AW10" s="7"/>
      <c r="AX10" s="7"/>
      <c r="AY10" s="7"/>
      <c r="AZ10" s="7"/>
      <c r="BA10" s="7"/>
      <c r="BB10" s="7">
        <f>データ!X6</f>
        <v>2222.7600000000002</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17</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65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WrD4JSaQqetqPcKVPXXcAW5mUBl/PLHfKVq2GKuUh7NHtlinjk2QF/z5CWRFRvDfziLYyriDhG5B9Fx5vyrpg==" saltValue="RSkP9hrjLmCSYRat+Y9af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59</v>
      </c>
      <c r="D3" s="58" t="s">
        <v>60</v>
      </c>
      <c r="E3" s="58" t="s">
        <v>4</v>
      </c>
      <c r="F3" s="58" t="s">
        <v>3</v>
      </c>
      <c r="G3" s="58" t="s">
        <v>26</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58</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362051</v>
      </c>
      <c r="D6" s="61">
        <f t="shared" si="1"/>
        <v>46</v>
      </c>
      <c r="E6" s="61">
        <f t="shared" si="1"/>
        <v>17</v>
      </c>
      <c r="F6" s="61">
        <f t="shared" si="1"/>
        <v>1</v>
      </c>
      <c r="G6" s="61">
        <f t="shared" si="1"/>
        <v>0</v>
      </c>
      <c r="H6" s="61" t="str">
        <f t="shared" si="1"/>
        <v>徳島県　吉野川市</v>
      </c>
      <c r="I6" s="61" t="str">
        <f t="shared" si="1"/>
        <v>法適用</v>
      </c>
      <c r="J6" s="61" t="str">
        <f t="shared" si="1"/>
        <v>下水道事業</v>
      </c>
      <c r="K6" s="61" t="str">
        <f t="shared" si="1"/>
        <v>公共下水道</v>
      </c>
      <c r="L6" s="61" t="str">
        <f t="shared" si="1"/>
        <v>Cd2</v>
      </c>
      <c r="M6" s="61" t="str">
        <f t="shared" si="1"/>
        <v>非設置</v>
      </c>
      <c r="N6" s="70" t="str">
        <f t="shared" si="1"/>
        <v>-</v>
      </c>
      <c r="O6" s="70">
        <f t="shared" si="1"/>
        <v>56.45</v>
      </c>
      <c r="P6" s="70">
        <f t="shared" si="1"/>
        <v>41.06</v>
      </c>
      <c r="Q6" s="70">
        <f t="shared" si="1"/>
        <v>95.59</v>
      </c>
      <c r="R6" s="70">
        <f t="shared" si="1"/>
        <v>1980</v>
      </c>
      <c r="S6" s="70">
        <f t="shared" si="1"/>
        <v>39543</v>
      </c>
      <c r="T6" s="70">
        <f t="shared" si="1"/>
        <v>144.13999999999999</v>
      </c>
      <c r="U6" s="70">
        <f t="shared" si="1"/>
        <v>274.33999999999997</v>
      </c>
      <c r="V6" s="70">
        <f t="shared" si="1"/>
        <v>16115</v>
      </c>
      <c r="W6" s="70">
        <f t="shared" si="1"/>
        <v>7.25</v>
      </c>
      <c r="X6" s="70">
        <f t="shared" si="1"/>
        <v>2222.7600000000002</v>
      </c>
      <c r="Y6" s="78" t="str">
        <f t="shared" ref="Y6:AH6" si="2">IF(Y7="",NA(),Y7)</f>
        <v>-</v>
      </c>
      <c r="Z6" s="78" t="str">
        <f t="shared" si="2"/>
        <v>-</v>
      </c>
      <c r="AA6" s="78">
        <f t="shared" si="2"/>
        <v>108.64</v>
      </c>
      <c r="AB6" s="78">
        <f t="shared" si="2"/>
        <v>105.54</v>
      </c>
      <c r="AC6" s="78">
        <f t="shared" si="2"/>
        <v>101.37</v>
      </c>
      <c r="AD6" s="78" t="str">
        <f t="shared" si="2"/>
        <v>-</v>
      </c>
      <c r="AE6" s="78" t="str">
        <f t="shared" si="2"/>
        <v>-</v>
      </c>
      <c r="AF6" s="78">
        <f t="shared" si="2"/>
        <v>109.21</v>
      </c>
      <c r="AG6" s="78">
        <f t="shared" si="2"/>
        <v>107.81</v>
      </c>
      <c r="AH6" s="78">
        <f t="shared" si="2"/>
        <v>107.54</v>
      </c>
      <c r="AI6" s="70" t="str">
        <f>IF(AI7="","",IF(AI7="-","【-】","【"&amp;SUBSTITUTE(TEXT(AI7,"#,##0.00"),"-","△")&amp;"】"))</f>
        <v>【107.02】</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15.73</v>
      </c>
      <c r="AR6" s="78">
        <f t="shared" si="3"/>
        <v>18.2</v>
      </c>
      <c r="AS6" s="78">
        <f t="shared" si="3"/>
        <v>19.059999999999999</v>
      </c>
      <c r="AT6" s="70" t="str">
        <f>IF(AT7="","",IF(AT7="-","【-】","【"&amp;SUBSTITUTE(TEXT(AT7,"#,##0.00"),"-","△")&amp;"】"))</f>
        <v>【3.09】</v>
      </c>
      <c r="AU6" s="78" t="str">
        <f t="shared" ref="AU6:BD6" si="4">IF(AU7="",NA(),AU7)</f>
        <v>-</v>
      </c>
      <c r="AV6" s="78" t="str">
        <f t="shared" si="4"/>
        <v>-</v>
      </c>
      <c r="AW6" s="78">
        <f t="shared" si="4"/>
        <v>36.369999999999997</v>
      </c>
      <c r="AX6" s="78">
        <f t="shared" si="4"/>
        <v>34.31</v>
      </c>
      <c r="AY6" s="78">
        <f t="shared" si="4"/>
        <v>51.48</v>
      </c>
      <c r="AZ6" s="78" t="str">
        <f t="shared" si="4"/>
        <v>-</v>
      </c>
      <c r="BA6" s="78" t="str">
        <f t="shared" si="4"/>
        <v>-</v>
      </c>
      <c r="BB6" s="78">
        <f t="shared" si="4"/>
        <v>57.26</v>
      </c>
      <c r="BC6" s="78">
        <f t="shared" si="4"/>
        <v>48.56</v>
      </c>
      <c r="BD6" s="78">
        <f t="shared" si="4"/>
        <v>47.58</v>
      </c>
      <c r="BE6" s="70" t="str">
        <f>IF(BE7="","",IF(BE7="-","【-】","【"&amp;SUBSTITUTE(TEXT(BE7,"#,##0.00"),"-","△")&amp;"】"))</f>
        <v>【71.39】</v>
      </c>
      <c r="BF6" s="78" t="str">
        <f t="shared" ref="BF6:BO6" si="5">IF(BF7="",NA(),BF7)</f>
        <v>-</v>
      </c>
      <c r="BG6" s="78" t="str">
        <f t="shared" si="5"/>
        <v>-</v>
      </c>
      <c r="BH6" s="78">
        <f t="shared" si="5"/>
        <v>2125.79</v>
      </c>
      <c r="BI6" s="78">
        <f t="shared" si="5"/>
        <v>2013.7</v>
      </c>
      <c r="BJ6" s="78">
        <f t="shared" si="5"/>
        <v>1604.66</v>
      </c>
      <c r="BK6" s="78" t="str">
        <f t="shared" si="5"/>
        <v>-</v>
      </c>
      <c r="BL6" s="78" t="str">
        <f t="shared" si="5"/>
        <v>-</v>
      </c>
      <c r="BM6" s="78">
        <f t="shared" si="5"/>
        <v>1130.42</v>
      </c>
      <c r="BN6" s="78">
        <f t="shared" si="5"/>
        <v>1245.0999999999999</v>
      </c>
      <c r="BO6" s="78">
        <f t="shared" si="5"/>
        <v>1108.8</v>
      </c>
      <c r="BP6" s="70" t="str">
        <f>IF(BP7="","",IF(BP7="-","【-】","【"&amp;SUBSTITUTE(TEXT(BP7,"#,##0.00"),"-","△")&amp;"】"))</f>
        <v>【669.11】</v>
      </c>
      <c r="BQ6" s="78" t="str">
        <f t="shared" ref="BQ6:BZ6" si="6">IF(BQ7="",NA(),BQ7)</f>
        <v>-</v>
      </c>
      <c r="BR6" s="78" t="str">
        <f t="shared" si="6"/>
        <v>-</v>
      </c>
      <c r="BS6" s="78">
        <f t="shared" si="6"/>
        <v>64.48</v>
      </c>
      <c r="BT6" s="78">
        <f t="shared" si="6"/>
        <v>64.459999999999994</v>
      </c>
      <c r="BU6" s="78">
        <f t="shared" si="6"/>
        <v>56.55</v>
      </c>
      <c r="BV6" s="78" t="str">
        <f t="shared" si="6"/>
        <v>-</v>
      </c>
      <c r="BW6" s="78" t="str">
        <f t="shared" si="6"/>
        <v>-</v>
      </c>
      <c r="BX6" s="78">
        <f t="shared" si="6"/>
        <v>74.17</v>
      </c>
      <c r="BY6" s="78">
        <f t="shared" si="6"/>
        <v>79.77</v>
      </c>
      <c r="BZ6" s="78">
        <f t="shared" si="6"/>
        <v>79.63</v>
      </c>
      <c r="CA6" s="70" t="str">
        <f>IF(CA7="","",IF(CA7="-","【-】","【"&amp;SUBSTITUTE(TEXT(CA7,"#,##0.00"),"-","△")&amp;"】"))</f>
        <v>【99.73】</v>
      </c>
      <c r="CB6" s="78" t="str">
        <f t="shared" ref="CB6:CK6" si="7">IF(CB7="",NA(),CB7)</f>
        <v>-</v>
      </c>
      <c r="CC6" s="78" t="str">
        <f t="shared" si="7"/>
        <v>-</v>
      </c>
      <c r="CD6" s="78">
        <f t="shared" si="7"/>
        <v>149.62</v>
      </c>
      <c r="CE6" s="78">
        <f t="shared" si="7"/>
        <v>149.96</v>
      </c>
      <c r="CF6" s="78">
        <f t="shared" si="7"/>
        <v>149.79</v>
      </c>
      <c r="CG6" s="78" t="str">
        <f t="shared" si="7"/>
        <v>-</v>
      </c>
      <c r="CH6" s="78" t="str">
        <f t="shared" si="7"/>
        <v>-</v>
      </c>
      <c r="CI6" s="78">
        <f t="shared" si="7"/>
        <v>230.95</v>
      </c>
      <c r="CJ6" s="78">
        <f t="shared" si="7"/>
        <v>214.56</v>
      </c>
      <c r="CK6" s="78">
        <f t="shared" si="7"/>
        <v>213.66</v>
      </c>
      <c r="CL6" s="70" t="str">
        <f>IF(CL7="","",IF(CL7="-","【-】","【"&amp;SUBSTITUTE(TEXT(CL7,"#,##0.00"),"-","△")&amp;"】"))</f>
        <v>【134.98】</v>
      </c>
      <c r="CM6" s="78" t="str">
        <f t="shared" ref="CM6:CV6" si="8">IF(CM7="",NA(),CM7)</f>
        <v>-</v>
      </c>
      <c r="CN6" s="78" t="str">
        <f t="shared" si="8"/>
        <v>-</v>
      </c>
      <c r="CO6" s="78">
        <f t="shared" si="8"/>
        <v>56.81</v>
      </c>
      <c r="CP6" s="78">
        <f t="shared" si="8"/>
        <v>59.26</v>
      </c>
      <c r="CQ6" s="78">
        <f t="shared" si="8"/>
        <v>56.77</v>
      </c>
      <c r="CR6" s="78" t="str">
        <f t="shared" si="8"/>
        <v>-</v>
      </c>
      <c r="CS6" s="78" t="str">
        <f t="shared" si="8"/>
        <v>-</v>
      </c>
      <c r="CT6" s="78">
        <f t="shared" si="8"/>
        <v>49.27</v>
      </c>
      <c r="CU6" s="78">
        <f t="shared" si="8"/>
        <v>49.47</v>
      </c>
      <c r="CV6" s="78">
        <f t="shared" si="8"/>
        <v>48.19</v>
      </c>
      <c r="CW6" s="70" t="str">
        <f>IF(CW7="","",IF(CW7="-","【-】","【"&amp;SUBSTITUTE(TEXT(CW7,"#,##0.00"),"-","△")&amp;"】"))</f>
        <v>【59.99】</v>
      </c>
      <c r="CX6" s="78" t="str">
        <f t="shared" ref="CX6:DG6" si="9">IF(CX7="",NA(),CX7)</f>
        <v>-</v>
      </c>
      <c r="CY6" s="78" t="str">
        <f t="shared" si="9"/>
        <v>-</v>
      </c>
      <c r="CZ6" s="78">
        <f t="shared" si="9"/>
        <v>83.63</v>
      </c>
      <c r="DA6" s="78">
        <f t="shared" si="9"/>
        <v>84.18</v>
      </c>
      <c r="DB6" s="78">
        <f t="shared" si="9"/>
        <v>85.06</v>
      </c>
      <c r="DC6" s="78" t="str">
        <f t="shared" si="9"/>
        <v>-</v>
      </c>
      <c r="DD6" s="78" t="str">
        <f t="shared" si="9"/>
        <v>-</v>
      </c>
      <c r="DE6" s="78">
        <f t="shared" si="9"/>
        <v>83.16</v>
      </c>
      <c r="DF6" s="78">
        <f t="shared" si="9"/>
        <v>82.06</v>
      </c>
      <c r="DG6" s="78">
        <f t="shared" si="9"/>
        <v>82.26</v>
      </c>
      <c r="DH6" s="70" t="str">
        <f>IF(DH7="","",IF(DH7="-","【-】","【"&amp;SUBSTITUTE(TEXT(DH7,"#,##0.00"),"-","△")&amp;"】"))</f>
        <v>【95.72】</v>
      </c>
      <c r="DI6" s="78" t="str">
        <f t="shared" ref="DI6:DR6" si="10">IF(DI7="",NA(),DI7)</f>
        <v>-</v>
      </c>
      <c r="DJ6" s="78" t="str">
        <f t="shared" si="10"/>
        <v>-</v>
      </c>
      <c r="DK6" s="78">
        <f t="shared" si="10"/>
        <v>48.72</v>
      </c>
      <c r="DL6" s="78">
        <f t="shared" si="10"/>
        <v>49.78</v>
      </c>
      <c r="DM6" s="78">
        <f t="shared" si="10"/>
        <v>50.93</v>
      </c>
      <c r="DN6" s="78" t="str">
        <f t="shared" si="10"/>
        <v>-</v>
      </c>
      <c r="DO6" s="78" t="str">
        <f t="shared" si="10"/>
        <v>-</v>
      </c>
      <c r="DP6" s="78">
        <f t="shared" si="10"/>
        <v>24.1</v>
      </c>
      <c r="DQ6" s="78">
        <f t="shared" si="10"/>
        <v>19.93</v>
      </c>
      <c r="DR6" s="78">
        <f t="shared" si="10"/>
        <v>21.94</v>
      </c>
      <c r="DS6" s="70" t="str">
        <f>IF(DS7="","",IF(DS7="-","【-】","【"&amp;SUBSTITUTE(TEXT(DS7,"#,##0.00"),"-","△")&amp;"】"))</f>
        <v>【38.17】</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【6.54】</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0.1</v>
      </c>
      <c r="EM6" s="78">
        <f t="shared" si="12"/>
        <v>0.32</v>
      </c>
      <c r="EN6" s="78">
        <f t="shared" si="12"/>
        <v>0.1</v>
      </c>
      <c r="EO6" s="70" t="str">
        <f>IF(EO7="","",IF(EO7="-","【-】","【"&amp;SUBSTITUTE(TEXT(EO7,"#,##0.00"),"-","△")&amp;"】"))</f>
        <v>【0.24】</v>
      </c>
    </row>
    <row r="7" spans="1:148" s="55" customFormat="1">
      <c r="A7" s="56"/>
      <c r="B7" s="62">
        <v>2021</v>
      </c>
      <c r="C7" s="62">
        <v>362051</v>
      </c>
      <c r="D7" s="62">
        <v>46</v>
      </c>
      <c r="E7" s="62">
        <v>17</v>
      </c>
      <c r="F7" s="62">
        <v>1</v>
      </c>
      <c r="G7" s="62">
        <v>0</v>
      </c>
      <c r="H7" s="62" t="s">
        <v>97</v>
      </c>
      <c r="I7" s="62" t="s">
        <v>98</v>
      </c>
      <c r="J7" s="62" t="s">
        <v>99</v>
      </c>
      <c r="K7" s="62" t="s">
        <v>100</v>
      </c>
      <c r="L7" s="62" t="s">
        <v>101</v>
      </c>
      <c r="M7" s="62" t="s">
        <v>102</v>
      </c>
      <c r="N7" s="71" t="s">
        <v>103</v>
      </c>
      <c r="O7" s="71">
        <v>56.45</v>
      </c>
      <c r="P7" s="71">
        <v>41.06</v>
      </c>
      <c r="Q7" s="71">
        <v>95.59</v>
      </c>
      <c r="R7" s="71">
        <v>1980</v>
      </c>
      <c r="S7" s="71">
        <v>39543</v>
      </c>
      <c r="T7" s="71">
        <v>144.13999999999999</v>
      </c>
      <c r="U7" s="71">
        <v>274.33999999999997</v>
      </c>
      <c r="V7" s="71">
        <v>16115</v>
      </c>
      <c r="W7" s="71">
        <v>7.25</v>
      </c>
      <c r="X7" s="71">
        <v>2222.7600000000002</v>
      </c>
      <c r="Y7" s="71" t="s">
        <v>103</v>
      </c>
      <c r="Z7" s="71" t="s">
        <v>103</v>
      </c>
      <c r="AA7" s="71">
        <v>108.64</v>
      </c>
      <c r="AB7" s="71">
        <v>105.54</v>
      </c>
      <c r="AC7" s="71">
        <v>101.37</v>
      </c>
      <c r="AD7" s="71" t="s">
        <v>103</v>
      </c>
      <c r="AE7" s="71" t="s">
        <v>103</v>
      </c>
      <c r="AF7" s="71">
        <v>109.21</v>
      </c>
      <c r="AG7" s="71">
        <v>107.81</v>
      </c>
      <c r="AH7" s="71">
        <v>107.54</v>
      </c>
      <c r="AI7" s="71">
        <v>107.02</v>
      </c>
      <c r="AJ7" s="71" t="s">
        <v>103</v>
      </c>
      <c r="AK7" s="71" t="s">
        <v>103</v>
      </c>
      <c r="AL7" s="71">
        <v>0</v>
      </c>
      <c r="AM7" s="71">
        <v>0</v>
      </c>
      <c r="AN7" s="71">
        <v>0</v>
      </c>
      <c r="AO7" s="71" t="s">
        <v>103</v>
      </c>
      <c r="AP7" s="71" t="s">
        <v>103</v>
      </c>
      <c r="AQ7" s="71">
        <v>15.73</v>
      </c>
      <c r="AR7" s="71">
        <v>18.2</v>
      </c>
      <c r="AS7" s="71">
        <v>19.059999999999999</v>
      </c>
      <c r="AT7" s="71">
        <v>3.09</v>
      </c>
      <c r="AU7" s="71" t="s">
        <v>103</v>
      </c>
      <c r="AV7" s="71" t="s">
        <v>103</v>
      </c>
      <c r="AW7" s="71">
        <v>36.369999999999997</v>
      </c>
      <c r="AX7" s="71">
        <v>34.31</v>
      </c>
      <c r="AY7" s="71">
        <v>51.48</v>
      </c>
      <c r="AZ7" s="71" t="s">
        <v>103</v>
      </c>
      <c r="BA7" s="71" t="s">
        <v>103</v>
      </c>
      <c r="BB7" s="71">
        <v>57.26</v>
      </c>
      <c r="BC7" s="71">
        <v>48.56</v>
      </c>
      <c r="BD7" s="71">
        <v>47.58</v>
      </c>
      <c r="BE7" s="71">
        <v>71.39</v>
      </c>
      <c r="BF7" s="71" t="s">
        <v>103</v>
      </c>
      <c r="BG7" s="71" t="s">
        <v>103</v>
      </c>
      <c r="BH7" s="71">
        <v>2125.79</v>
      </c>
      <c r="BI7" s="71">
        <v>2013.7</v>
      </c>
      <c r="BJ7" s="71">
        <v>1604.66</v>
      </c>
      <c r="BK7" s="71" t="s">
        <v>103</v>
      </c>
      <c r="BL7" s="71" t="s">
        <v>103</v>
      </c>
      <c r="BM7" s="71">
        <v>1130.42</v>
      </c>
      <c r="BN7" s="71">
        <v>1245.0999999999999</v>
      </c>
      <c r="BO7" s="71">
        <v>1108.8</v>
      </c>
      <c r="BP7" s="71">
        <v>669.11</v>
      </c>
      <c r="BQ7" s="71" t="s">
        <v>103</v>
      </c>
      <c r="BR7" s="71" t="s">
        <v>103</v>
      </c>
      <c r="BS7" s="71">
        <v>64.48</v>
      </c>
      <c r="BT7" s="71">
        <v>64.459999999999994</v>
      </c>
      <c r="BU7" s="71">
        <v>56.55</v>
      </c>
      <c r="BV7" s="71" t="s">
        <v>103</v>
      </c>
      <c r="BW7" s="71" t="s">
        <v>103</v>
      </c>
      <c r="BX7" s="71">
        <v>74.17</v>
      </c>
      <c r="BY7" s="71">
        <v>79.77</v>
      </c>
      <c r="BZ7" s="71">
        <v>79.63</v>
      </c>
      <c r="CA7" s="71">
        <v>99.73</v>
      </c>
      <c r="CB7" s="71" t="s">
        <v>103</v>
      </c>
      <c r="CC7" s="71" t="s">
        <v>103</v>
      </c>
      <c r="CD7" s="71">
        <v>149.62</v>
      </c>
      <c r="CE7" s="71">
        <v>149.96</v>
      </c>
      <c r="CF7" s="71">
        <v>149.79</v>
      </c>
      <c r="CG7" s="71" t="s">
        <v>103</v>
      </c>
      <c r="CH7" s="71" t="s">
        <v>103</v>
      </c>
      <c r="CI7" s="71">
        <v>230.95</v>
      </c>
      <c r="CJ7" s="71">
        <v>214.56</v>
      </c>
      <c r="CK7" s="71">
        <v>213.66</v>
      </c>
      <c r="CL7" s="71">
        <v>134.97999999999999</v>
      </c>
      <c r="CM7" s="71" t="s">
        <v>103</v>
      </c>
      <c r="CN7" s="71" t="s">
        <v>103</v>
      </c>
      <c r="CO7" s="71">
        <v>56.81</v>
      </c>
      <c r="CP7" s="71">
        <v>59.26</v>
      </c>
      <c r="CQ7" s="71">
        <v>56.77</v>
      </c>
      <c r="CR7" s="71" t="s">
        <v>103</v>
      </c>
      <c r="CS7" s="71" t="s">
        <v>103</v>
      </c>
      <c r="CT7" s="71">
        <v>49.27</v>
      </c>
      <c r="CU7" s="71">
        <v>49.47</v>
      </c>
      <c r="CV7" s="71">
        <v>48.19</v>
      </c>
      <c r="CW7" s="71">
        <v>59.99</v>
      </c>
      <c r="CX7" s="71" t="s">
        <v>103</v>
      </c>
      <c r="CY7" s="71" t="s">
        <v>103</v>
      </c>
      <c r="CZ7" s="71">
        <v>83.63</v>
      </c>
      <c r="DA7" s="71">
        <v>84.18</v>
      </c>
      <c r="DB7" s="71">
        <v>85.06</v>
      </c>
      <c r="DC7" s="71" t="s">
        <v>103</v>
      </c>
      <c r="DD7" s="71" t="s">
        <v>103</v>
      </c>
      <c r="DE7" s="71">
        <v>83.16</v>
      </c>
      <c r="DF7" s="71">
        <v>82.06</v>
      </c>
      <c r="DG7" s="71">
        <v>82.26</v>
      </c>
      <c r="DH7" s="71">
        <v>95.72</v>
      </c>
      <c r="DI7" s="71" t="s">
        <v>103</v>
      </c>
      <c r="DJ7" s="71" t="s">
        <v>103</v>
      </c>
      <c r="DK7" s="71">
        <v>48.72</v>
      </c>
      <c r="DL7" s="71">
        <v>49.78</v>
      </c>
      <c r="DM7" s="71">
        <v>50.93</v>
      </c>
      <c r="DN7" s="71" t="s">
        <v>103</v>
      </c>
      <c r="DO7" s="71" t="s">
        <v>103</v>
      </c>
      <c r="DP7" s="71">
        <v>24.1</v>
      </c>
      <c r="DQ7" s="71">
        <v>19.93</v>
      </c>
      <c r="DR7" s="71">
        <v>21.94</v>
      </c>
      <c r="DS7" s="71">
        <v>38.17</v>
      </c>
      <c r="DT7" s="71" t="s">
        <v>103</v>
      </c>
      <c r="DU7" s="71" t="s">
        <v>103</v>
      </c>
      <c r="DV7" s="71">
        <v>0</v>
      </c>
      <c r="DW7" s="71">
        <v>0</v>
      </c>
      <c r="DX7" s="71">
        <v>0</v>
      </c>
      <c r="DY7" s="71" t="s">
        <v>103</v>
      </c>
      <c r="DZ7" s="71" t="s">
        <v>103</v>
      </c>
      <c r="EA7" s="71">
        <v>0</v>
      </c>
      <c r="EB7" s="71">
        <v>0</v>
      </c>
      <c r="EC7" s="71">
        <v>0</v>
      </c>
      <c r="ED7" s="71">
        <v>6.54</v>
      </c>
      <c r="EE7" s="71" t="s">
        <v>103</v>
      </c>
      <c r="EF7" s="71" t="s">
        <v>103</v>
      </c>
      <c r="EG7" s="71">
        <v>0</v>
      </c>
      <c r="EH7" s="71">
        <v>0</v>
      </c>
      <c r="EI7" s="71">
        <v>0</v>
      </c>
      <c r="EJ7" s="71" t="s">
        <v>103</v>
      </c>
      <c r="EK7" s="71" t="s">
        <v>103</v>
      </c>
      <c r="EL7" s="71">
        <v>0.1</v>
      </c>
      <c r="EM7" s="71">
        <v>0.32</v>
      </c>
      <c r="EN7" s="71">
        <v>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00484:横田 ちひろ</cp:lastModifiedBy>
  <dcterms:created xsi:type="dcterms:W3CDTF">2023-01-12T23:34:20Z</dcterms:created>
  <dcterms:modified xsi:type="dcterms:W3CDTF">2023-01-19T00:04:41Z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2023-01-19T00:04:41Z</vt:filetime>
  </property>
</Properties>
</file>