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nf05-u20\Desktop\"/>
    </mc:Choice>
  </mc:AlternateContent>
  <workbookProtection workbookAlgorithmName="SHA-512" workbookHashValue="EESFCR9N1/XlSlEzebUssd6nZ39sxjGYDqS+wlVn+vKI3DdXDm+3IOQbaNfJCllXmkoO+QEG5+cntsPEFCcMIA==" workbookSaltValue="d0zyW54zOHhFlQoVvvJF5w==" workbookSpinCount="100000" lockStructure="1"/>
  <bookViews>
    <workbookView xWindow="0" yWindow="0" windowWidth="13260" windowHeight="712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Q6" i="5"/>
  <c r="P6" i="5"/>
  <c r="O6" i="5"/>
  <c r="I10" i="4" s="1"/>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B10" i="4"/>
  <c r="BB8" i="4"/>
  <c r="AT8" i="4"/>
  <c r="AD8" i="4"/>
  <c r="W8" i="4"/>
  <c r="P8" i="4"/>
  <c r="B8" i="4"/>
  <c r="B6" i="4"/>
</calcChain>
</file>

<file path=xl/sharedStrings.xml><?xml version="1.0" encoding="utf-8"?>
<sst xmlns="http://schemas.openxmlformats.org/spreadsheetml/2006/main" count="297" uniqueCount="118">
  <si>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</si>
  <si>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</si>
  <si>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</si>
  <si>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</si>
  <si>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</si>
  <si>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</si>
  <si>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</si>
  <si>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</si>
  <si>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</si>
  <si>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</si>
  <si>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</si>
  <si>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</si>
  <si>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</si>
  <si>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</si>
  <si>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</si>
  <si>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</si>
  <si>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</si>
  <si>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</si>
  <si>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</si>
  <si>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</si>
  <si>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</si>
  <si>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</si>
  <si>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</si>
  <si>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</si>
  <si>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</si>
  <si>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</si>
  <si>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</si>
  <si>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</si>
  <si>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</si>
  <si>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</si>
  <si>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</si>
  <si>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</si>
  <si>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</si>
  <si>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</si>
  <si>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</si>
  <si>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</si>
  <si>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</si>
  <si>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</si>
  <si>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</si>
  <si>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</si>
  <si>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</si>
  <si>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</si>
  <si>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</si>
  <si>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</si>
  <si>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</si>
  <si>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</si>
  <si>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</si>
  <si>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</si>
  <si>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</si>
  <si>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</si>
  <si>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</si>
  <si>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</si>
  <si>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</si>
  <si>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</si>
  <si>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</si>
  <si>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</si>
  <si>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</si>
  <si>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</si>
  <si>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</si>
  <si>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</si>
  <si>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</si>
  <si>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</si>
  <si>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</si>
  <si>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</si>
  <si>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</si>
  <si>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</si>
  <si>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</si>
  <si>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</si>
  <si>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</si>
  <si>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</si>
  <si>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</si>
  <si>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</si>
  <si>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</si>
  <si>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</si>
  <si>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</si>
  <si>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</si>
  <si>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</si>
  <si>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</si>
  <si>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</si>
  <si>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</si>
  <si>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</si>
  <si>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</si>
  <si>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</si>
  <si>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</si>
  <si>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</si>
  <si>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</si>
  <si>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</si>
  <si>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</si>
  <si>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</si>
  <si>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</si>
  <si>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</si>
  <si>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</si>
  <si>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</si>
  <si>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</si>
  <si>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</si>
  <si>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</si>
  <si>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阿南市</t>
  </si>
  <si>
    <t>法適用</t>
  </si>
  <si>
    <t>下水道事業</t>
  </si>
  <si>
    <t>公共下水道</t>
  </si>
  <si>
    <t>Cc3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</si>
  <si>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</si>
  <si>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</si>
  <si>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</si>
  <si>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</si>
  <si>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</si>
  <si>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</si>
  <si>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</si>
  <si>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</si>
  <si>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</si>
  <si>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</si>
  <si>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</si>
  <si>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</si>
  <si>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</si>
  <si>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</si>
  <si>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有形固定資産減価償却率については、類似団体と比較して、若干高い水準となっているが、法定耐用年数を超えた管渠延長の割合を表す管渠老朽化率は0％となっている。平成２３年度に供用を開始した比較的新しい施設であるため、老朽化に伴う管渠更新の必要性はまだ生じていない。
　今後は、関連施設の計画的、効率的な管理を図るため、ストックマネジメント計画を策定し、計画に基づいた適切な維持管理を行いながら、下水道施設の運用に取り組んでいく。</t>
    <phoneticPr fontId="4"/>
  </si>
  <si>
    <t xml:space="preserve">　水洗化率（接続率）が低いことから、使用料収入による経費回収が不十分であり、既存施設の効果を十分に発揮できているとは言い難い状況であり、処理区域内人口の減少や高齢化等も水洗化率低迷の要因と考えられる。老朽化に伴う管渠更新の必要性は生じていないが、将来の更新需要に備え、水洗化率向上のため継続的な普及促進及び計画的な施設の運営管理を行っていく。
</t>
    <phoneticPr fontId="4"/>
  </si>
  <si>
    <t xml:space="preserve">　阿南市は、令和２年度から地方公営企業法を一部適用している。
①経常収支比率：単年度収支は100％を上回っているが、使用料収入の割合が低く、他会計からの繰入で賄っている。
②累積欠損金比率：法適用した令和２年度に各種引当金等を特別損失に計上したことと、減価償却費等に見合う収益が不足していることから欠損金が発生している。
③流動比率：「流動負債」の大半を占める企業債償還金により100%を下回っている。今後もこの状況が当面続くことが見込まれる。
⑤経費回収率：経常収支比率は100％以上となっているが、経費回収率は低い。①と同じく他会計からの繰入で賄っている。
⑥汚水処理原価：前年度と比べ汚水処理費（処理水量）が若干減少したものの、以前として減価償却費等に見合う収益が不足していることから、全国及び類似団体平均値を大幅に上回っている。
⑦施設利用率：類似団体と比較して低い水準であり、処理能力に見合った処理量といえない。
⑧水洗化率：使用料収入の伸び悩みや施設利用率などの数値は、水洗化（接続率）の低さに起因していると考えられる。今後も継続的に普及促進をしていかなければならない。
</t>
    <rPh sb="263" eb="264">
      <t>オナ</t>
    </rPh>
    <rPh sb="266" eb="269">
      <t>タカイケイ</t>
    </rPh>
    <rPh sb="272" eb="274">
      <t>クリイレ</t>
    </rPh>
    <rPh sb="275" eb="276">
      <t>マカナ</t>
    </rPh>
    <rPh sb="318" eb="320">
      <t>イゼン</t>
    </rPh>
    <rPh sb="323" eb="327">
      <t>ゲンカショウキャク</t>
    </rPh>
    <rPh sb="327" eb="328">
      <t>ヒ</t>
    </rPh>
    <rPh sb="328" eb="329">
      <t>ナド</t>
    </rPh>
    <rPh sb="330" eb="332">
      <t>ミア</t>
    </rPh>
    <rPh sb="333" eb="335">
      <t>シュウエキ</t>
    </rPh>
    <rPh sb="336" eb="338">
      <t>フソク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</si>
</sst>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6B99-4A14-B141-BA690B707CF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0.06</c:v>
                </c:pt>
                <c:pt idx="4" formatCode="#,##0.00;&quot;△&quot;#,##0.00">
                  <c:v>0</c:v>
                </c:pt>
              </c:numCache>
            </c:numRef>
          </c:val>
          <c:smooth val="0"/>
          <c:extLst>
            <c:ext xmlns:c16="http://schemas.microsoft.com/office/drawing/2014/chart" uri="{C3380CC4-5D6E-409C-BE32-E72D297353CC}">
              <c16:uniqueId val="{00000001-6B99-4A14-B141-BA690B707CF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24.65</c:v>
                </c:pt>
                <c:pt idx="4">
                  <c:v>24.38</c:v>
                </c:pt>
              </c:numCache>
            </c:numRef>
          </c:val>
          <c:extLst>
            <c:ext xmlns:c16="http://schemas.microsoft.com/office/drawing/2014/chart" uri="{C3380CC4-5D6E-409C-BE32-E72D297353CC}">
              <c16:uniqueId val="{00000000-955B-4E75-8EFC-E0FF4EB0C50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44.83</c:v>
                </c:pt>
                <c:pt idx="4">
                  <c:v>48</c:v>
                </c:pt>
              </c:numCache>
            </c:numRef>
          </c:val>
          <c:smooth val="0"/>
          <c:extLst>
            <c:ext xmlns:c16="http://schemas.microsoft.com/office/drawing/2014/chart" uri="{C3380CC4-5D6E-409C-BE32-E72D297353CC}">
              <c16:uniqueId val="{00000001-955B-4E75-8EFC-E0FF4EB0C50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57.92</c:v>
                </c:pt>
                <c:pt idx="4">
                  <c:v>58.59</c:v>
                </c:pt>
              </c:numCache>
            </c:numRef>
          </c:val>
          <c:extLst>
            <c:ext xmlns:c16="http://schemas.microsoft.com/office/drawing/2014/chart" uri="{C3380CC4-5D6E-409C-BE32-E72D297353CC}">
              <c16:uniqueId val="{00000000-B211-46C5-B841-ADC96EE7C4B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60.57</c:v>
                </c:pt>
                <c:pt idx="4">
                  <c:v>56.11</c:v>
                </c:pt>
              </c:numCache>
            </c:numRef>
          </c:val>
          <c:smooth val="0"/>
          <c:extLst>
            <c:ext xmlns:c16="http://schemas.microsoft.com/office/drawing/2014/chart" uri="{C3380CC4-5D6E-409C-BE32-E72D297353CC}">
              <c16:uniqueId val="{00000001-B211-46C5-B841-ADC96EE7C4B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88.86</c:v>
                </c:pt>
                <c:pt idx="4">
                  <c:v>102.91</c:v>
                </c:pt>
              </c:numCache>
            </c:numRef>
          </c:val>
          <c:extLst>
            <c:ext xmlns:c16="http://schemas.microsoft.com/office/drawing/2014/chart" uri="{C3380CC4-5D6E-409C-BE32-E72D297353CC}">
              <c16:uniqueId val="{00000000-E1B4-4373-8754-ED1310CBDF8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103.94</c:v>
                </c:pt>
                <c:pt idx="4">
                  <c:v>106.52</c:v>
                </c:pt>
              </c:numCache>
            </c:numRef>
          </c:val>
          <c:smooth val="0"/>
          <c:extLst>
            <c:ext xmlns:c16="http://schemas.microsoft.com/office/drawing/2014/chart" uri="{C3380CC4-5D6E-409C-BE32-E72D297353CC}">
              <c16:uniqueId val="{00000001-E1B4-4373-8754-ED1310CBDF8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8.24</c:v>
                </c:pt>
                <c:pt idx="4">
                  <c:v>12</c:v>
                </c:pt>
              </c:numCache>
            </c:numRef>
          </c:val>
          <c:extLst>
            <c:ext xmlns:c16="http://schemas.microsoft.com/office/drawing/2014/chart" uri="{C3380CC4-5D6E-409C-BE32-E72D297353CC}">
              <c16:uniqueId val="{00000000-7996-4CD5-8BCF-C34C606DEDB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7.48</c:v>
                </c:pt>
                <c:pt idx="4">
                  <c:v>9.7200000000000006</c:v>
                </c:pt>
              </c:numCache>
            </c:numRef>
          </c:val>
          <c:smooth val="0"/>
          <c:extLst>
            <c:ext xmlns:c16="http://schemas.microsoft.com/office/drawing/2014/chart" uri="{C3380CC4-5D6E-409C-BE32-E72D297353CC}">
              <c16:uniqueId val="{00000001-7996-4CD5-8BCF-C34C606DEDB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AB0A-4F10-8EFB-F813602CC0D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AB0A-4F10-8EFB-F813602CC0D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27.26</c:v>
                </c:pt>
                <c:pt idx="4">
                  <c:v>29.66</c:v>
                </c:pt>
              </c:numCache>
            </c:numRef>
          </c:val>
          <c:extLst>
            <c:ext xmlns:c16="http://schemas.microsoft.com/office/drawing/2014/chart" uri="{C3380CC4-5D6E-409C-BE32-E72D297353CC}">
              <c16:uniqueId val="{00000000-DC75-4285-B2D7-CA9408261DB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43.16</c:v>
                </c:pt>
                <c:pt idx="4">
                  <c:v>52.51</c:v>
                </c:pt>
              </c:numCache>
            </c:numRef>
          </c:val>
          <c:smooth val="0"/>
          <c:extLst>
            <c:ext xmlns:c16="http://schemas.microsoft.com/office/drawing/2014/chart" uri="{C3380CC4-5D6E-409C-BE32-E72D297353CC}">
              <c16:uniqueId val="{00000001-DC75-4285-B2D7-CA9408261DB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13.81</c:v>
                </c:pt>
                <c:pt idx="4">
                  <c:v>25.38</c:v>
                </c:pt>
              </c:numCache>
            </c:numRef>
          </c:val>
          <c:extLst>
            <c:ext xmlns:c16="http://schemas.microsoft.com/office/drawing/2014/chart" uri="{C3380CC4-5D6E-409C-BE32-E72D297353CC}">
              <c16:uniqueId val="{00000000-CE55-4B76-B019-02475E61867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52.04</c:v>
                </c:pt>
                <c:pt idx="4">
                  <c:v>72.17</c:v>
                </c:pt>
              </c:numCache>
            </c:numRef>
          </c:val>
          <c:smooth val="0"/>
          <c:extLst>
            <c:ext xmlns:c16="http://schemas.microsoft.com/office/drawing/2014/chart" uri="{C3380CC4-5D6E-409C-BE32-E72D297353CC}">
              <c16:uniqueId val="{00000001-CE55-4B76-B019-02475E61867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9A17-450D-B3B4-3F8361DE0B7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1575.64</c:v>
                </c:pt>
                <c:pt idx="4">
                  <c:v>914.32</c:v>
                </c:pt>
              </c:numCache>
            </c:numRef>
          </c:val>
          <c:smooth val="0"/>
          <c:extLst>
            <c:ext xmlns:c16="http://schemas.microsoft.com/office/drawing/2014/chart" uri="{C3380CC4-5D6E-409C-BE32-E72D297353CC}">
              <c16:uniqueId val="{00000001-9A17-450D-B3B4-3F8361DE0B7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19.38</c:v>
                </c:pt>
                <c:pt idx="4">
                  <c:v>20.69</c:v>
                </c:pt>
              </c:numCache>
            </c:numRef>
          </c:val>
          <c:extLst>
            <c:ext xmlns:c16="http://schemas.microsoft.com/office/drawing/2014/chart" uri="{C3380CC4-5D6E-409C-BE32-E72D297353CC}">
              <c16:uniqueId val="{00000000-D7FC-4369-8E61-FFB6F49C04D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73.209999999999994</c:v>
                </c:pt>
                <c:pt idx="4">
                  <c:v>75.599999999999994</c:v>
                </c:pt>
              </c:numCache>
            </c:numRef>
          </c:val>
          <c:smooth val="0"/>
          <c:extLst>
            <c:ext xmlns:c16="http://schemas.microsoft.com/office/drawing/2014/chart" uri="{C3380CC4-5D6E-409C-BE32-E72D297353CC}">
              <c16:uniqueId val="{00000001-D7FC-4369-8E61-FFB6F49C04D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824.39</c:v>
                </c:pt>
                <c:pt idx="4">
                  <c:v>776.5</c:v>
                </c:pt>
              </c:numCache>
            </c:numRef>
          </c:val>
          <c:extLst>
            <c:ext xmlns:c16="http://schemas.microsoft.com/office/drawing/2014/chart" uri="{C3380CC4-5D6E-409C-BE32-E72D297353CC}">
              <c16:uniqueId val="{00000000-35E4-4D15-9C8C-FAC2298C463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229.52</c:v>
                </c:pt>
                <c:pt idx="4">
                  <c:v>211.98</c:v>
                </c:pt>
              </c:numCache>
            </c:numRef>
          </c:val>
          <c:smooth val="0"/>
          <c:extLst>
            <c:ext xmlns:c16="http://schemas.microsoft.com/office/drawing/2014/chart" uri="{C3380CC4-5D6E-409C-BE32-E72D297353CC}">
              <c16:uniqueId val="{00000001-35E4-4D15-9C8C-FAC2298C463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O22"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徳島県　阿南市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Cc3</v>
      </c>
      <c r="X8" s="65"/>
      <c r="Y8" s="65"/>
      <c r="Z8" s="65"/>
      <c r="AA8" s="65"/>
      <c r="AB8" s="65"/>
      <c r="AC8" s="65"/>
      <c r="AD8" s="66" t="str">
        <f>データ!$M$6</f>
        <v>非設置</v>
      </c>
      <c r="AE8" s="66"/>
      <c r="AF8" s="66"/>
      <c r="AG8" s="66"/>
      <c r="AH8" s="66"/>
      <c r="AI8" s="66"/>
      <c r="AJ8" s="66"/>
      <c r="AK8" s="3"/>
      <c r="AL8" s="45">
        <f>データ!S6</f>
        <v>70785</v>
      </c>
      <c r="AM8" s="45"/>
      <c r="AN8" s="45"/>
      <c r="AO8" s="45"/>
      <c r="AP8" s="45"/>
      <c r="AQ8" s="45"/>
      <c r="AR8" s="45"/>
      <c r="AS8" s="45"/>
      <c r="AT8" s="46">
        <f>データ!T6</f>
        <v>279.25</v>
      </c>
      <c r="AU8" s="46"/>
      <c r="AV8" s="46"/>
      <c r="AW8" s="46"/>
      <c r="AX8" s="46"/>
      <c r="AY8" s="46"/>
      <c r="AZ8" s="46"/>
      <c r="BA8" s="46"/>
      <c r="BB8" s="46">
        <f>データ!U6</f>
        <v>253.48</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52.97</v>
      </c>
      <c r="J10" s="46"/>
      <c r="K10" s="46"/>
      <c r="L10" s="46"/>
      <c r="M10" s="46"/>
      <c r="N10" s="46"/>
      <c r="O10" s="46"/>
      <c r="P10" s="46">
        <f>データ!P6</f>
        <v>3.46</v>
      </c>
      <c r="Q10" s="46"/>
      <c r="R10" s="46"/>
      <c r="S10" s="46"/>
      <c r="T10" s="46"/>
      <c r="U10" s="46"/>
      <c r="V10" s="46"/>
      <c r="W10" s="46">
        <f>データ!Q6</f>
        <v>108.6</v>
      </c>
      <c r="X10" s="46"/>
      <c r="Y10" s="46"/>
      <c r="Z10" s="46"/>
      <c r="AA10" s="46"/>
      <c r="AB10" s="46"/>
      <c r="AC10" s="46"/>
      <c r="AD10" s="45">
        <f>データ!R6</f>
        <v>3190</v>
      </c>
      <c r="AE10" s="45"/>
      <c r="AF10" s="45"/>
      <c r="AG10" s="45"/>
      <c r="AH10" s="45"/>
      <c r="AI10" s="45"/>
      <c r="AJ10" s="45"/>
      <c r="AK10" s="2"/>
      <c r="AL10" s="45">
        <f>データ!V6</f>
        <v>2434</v>
      </c>
      <c r="AM10" s="45"/>
      <c r="AN10" s="45"/>
      <c r="AO10" s="45"/>
      <c r="AP10" s="45"/>
      <c r="AQ10" s="45"/>
      <c r="AR10" s="45"/>
      <c r="AS10" s="45"/>
      <c r="AT10" s="46">
        <f>データ!W6</f>
        <v>0.81</v>
      </c>
      <c r="AU10" s="46"/>
      <c r="AV10" s="46"/>
      <c r="AW10" s="46"/>
      <c r="AX10" s="46"/>
      <c r="AY10" s="46"/>
      <c r="AZ10" s="46"/>
      <c r="BA10" s="46"/>
      <c r="BB10" s="46">
        <f>データ!X6</f>
        <v>3004.94</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117</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wVB5dCaHmGAxSitIcdhRfcpaTqViLewMuPAMbLFToYi8V9iW4zeOG9C3JowsR6k3YdugRFB4td0cO2nK8pVtQw==" saltValue="PSQ1f1EwXOqz5HsAnB1oi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362042</v>
      </c>
      <c r="D6" s="19">
        <f t="shared" si="3"/>
        <v>46</v>
      </c>
      <c r="E6" s="19">
        <f t="shared" si="3"/>
        <v>17</v>
      </c>
      <c r="F6" s="19">
        <f t="shared" si="3"/>
        <v>1</v>
      </c>
      <c r="G6" s="19">
        <f t="shared" si="3"/>
        <v>0</v>
      </c>
      <c r="H6" s="19" t="str">
        <f t="shared" si="3"/>
        <v>徳島県　阿南市</v>
      </c>
      <c r="I6" s="19" t="str">
        <f t="shared" si="3"/>
        <v>法適用</v>
      </c>
      <c r="J6" s="19" t="str">
        <f t="shared" si="3"/>
        <v>下水道事業</v>
      </c>
      <c r="K6" s="19" t="str">
        <f t="shared" si="3"/>
        <v>公共下水道</v>
      </c>
      <c r="L6" s="19" t="str">
        <f t="shared" si="3"/>
        <v>Cc3</v>
      </c>
      <c r="M6" s="19" t="str">
        <f t="shared" si="3"/>
        <v>非設置</v>
      </c>
      <c r="N6" s="20" t="str">
        <f t="shared" si="3"/>
        <v>-</v>
      </c>
      <c r="O6" s="20">
        <f t="shared" si="3"/>
        <v>52.97</v>
      </c>
      <c r="P6" s="20">
        <f t="shared" si="3"/>
        <v>3.46</v>
      </c>
      <c r="Q6" s="20">
        <f t="shared" si="3"/>
        <v>108.6</v>
      </c>
      <c r="R6" s="20">
        <f t="shared" si="3"/>
        <v>3190</v>
      </c>
      <c r="S6" s="20">
        <f t="shared" si="3"/>
        <v>70785</v>
      </c>
      <c r="T6" s="20">
        <f t="shared" si="3"/>
        <v>279.25</v>
      </c>
      <c r="U6" s="20">
        <f t="shared" si="3"/>
        <v>253.48</v>
      </c>
      <c r="V6" s="20">
        <f t="shared" si="3"/>
        <v>2434</v>
      </c>
      <c r="W6" s="20">
        <f t="shared" si="3"/>
        <v>0.81</v>
      </c>
      <c r="X6" s="20">
        <f t="shared" si="3"/>
        <v>3004.94</v>
      </c>
      <c r="Y6" s="21" t="str">
        <f>IF(Y7="",NA(),Y7)</f>
        <v>-</v>
      </c>
      <c r="Z6" s="21" t="str">
        <f t="shared" ref="Z6:AH6" si="4">IF(Z7="",NA(),Z7)</f>
        <v>-</v>
      </c>
      <c r="AA6" s="21" t="str">
        <f t="shared" si="4"/>
        <v>-</v>
      </c>
      <c r="AB6" s="21">
        <f t="shared" si="4"/>
        <v>88.86</v>
      </c>
      <c r="AC6" s="21">
        <f t="shared" si="4"/>
        <v>102.91</v>
      </c>
      <c r="AD6" s="21" t="str">
        <f t="shared" si="4"/>
        <v>-</v>
      </c>
      <c r="AE6" s="21" t="str">
        <f t="shared" si="4"/>
        <v>-</v>
      </c>
      <c r="AF6" s="21" t="str">
        <f t="shared" si="4"/>
        <v>-</v>
      </c>
      <c r="AG6" s="21">
        <f t="shared" si="4"/>
        <v>103.94</v>
      </c>
      <c r="AH6" s="21">
        <f t="shared" si="4"/>
        <v>106.52</v>
      </c>
      <c r="AI6" s="20" t="str">
        <f>IF(AI7="","",IF(AI7="-","【-】","【"&amp;SUBSTITUTE(TEXT(AI7,"#,##0.00"),"-","△")&amp;"】"))</f>
        <v>【107.02】</v>
      </c>
      <c r="AJ6" s="21" t="str">
        <f>IF(AJ7="",NA(),AJ7)</f>
        <v>-</v>
      </c>
      <c r="AK6" s="21" t="str">
        <f t="shared" ref="AK6:AS6" si="5">IF(AK7="",NA(),AK7)</f>
        <v>-</v>
      </c>
      <c r="AL6" s="21" t="str">
        <f t="shared" si="5"/>
        <v>-</v>
      </c>
      <c r="AM6" s="21">
        <f t="shared" si="5"/>
        <v>27.26</v>
      </c>
      <c r="AN6" s="21">
        <f t="shared" si="5"/>
        <v>29.66</v>
      </c>
      <c r="AO6" s="21" t="str">
        <f t="shared" si="5"/>
        <v>-</v>
      </c>
      <c r="AP6" s="21" t="str">
        <f t="shared" si="5"/>
        <v>-</v>
      </c>
      <c r="AQ6" s="21" t="str">
        <f t="shared" si="5"/>
        <v>-</v>
      </c>
      <c r="AR6" s="21">
        <f t="shared" si="5"/>
        <v>43.16</v>
      </c>
      <c r="AS6" s="21">
        <f t="shared" si="5"/>
        <v>52.51</v>
      </c>
      <c r="AT6" s="20" t="str">
        <f>IF(AT7="","",IF(AT7="-","【-】","【"&amp;SUBSTITUTE(TEXT(AT7,"#,##0.00"),"-","△")&amp;"】"))</f>
        <v>【3.09】</v>
      </c>
      <c r="AU6" s="21" t="str">
        <f>IF(AU7="",NA(),AU7)</f>
        <v>-</v>
      </c>
      <c r="AV6" s="21" t="str">
        <f t="shared" ref="AV6:BD6" si="6">IF(AV7="",NA(),AV7)</f>
        <v>-</v>
      </c>
      <c r="AW6" s="21" t="str">
        <f t="shared" si="6"/>
        <v>-</v>
      </c>
      <c r="AX6" s="21">
        <f t="shared" si="6"/>
        <v>13.81</v>
      </c>
      <c r="AY6" s="21">
        <f t="shared" si="6"/>
        <v>25.38</v>
      </c>
      <c r="AZ6" s="21" t="str">
        <f t="shared" si="6"/>
        <v>-</v>
      </c>
      <c r="BA6" s="21" t="str">
        <f t="shared" si="6"/>
        <v>-</v>
      </c>
      <c r="BB6" s="21" t="str">
        <f t="shared" si="6"/>
        <v>-</v>
      </c>
      <c r="BC6" s="21">
        <f t="shared" si="6"/>
        <v>52.04</v>
      </c>
      <c r="BD6" s="21">
        <f t="shared" si="6"/>
        <v>72.17</v>
      </c>
      <c r="BE6" s="20" t="str">
        <f>IF(BE7="","",IF(BE7="-","【-】","【"&amp;SUBSTITUTE(TEXT(BE7,"#,##0.00"),"-","△")&amp;"】"))</f>
        <v>【71.39】</v>
      </c>
      <c r="BF6" s="21" t="str">
        <f>IF(BF7="",NA(),BF7)</f>
        <v>-</v>
      </c>
      <c r="BG6" s="21" t="str">
        <f t="shared" ref="BG6:BO6" si="7">IF(BG7="",NA(),BG7)</f>
        <v>-</v>
      </c>
      <c r="BH6" s="21" t="str">
        <f t="shared" si="7"/>
        <v>-</v>
      </c>
      <c r="BI6" s="20">
        <f t="shared" si="7"/>
        <v>0</v>
      </c>
      <c r="BJ6" s="20">
        <f t="shared" si="7"/>
        <v>0</v>
      </c>
      <c r="BK6" s="21" t="str">
        <f t="shared" si="7"/>
        <v>-</v>
      </c>
      <c r="BL6" s="21" t="str">
        <f t="shared" si="7"/>
        <v>-</v>
      </c>
      <c r="BM6" s="21" t="str">
        <f t="shared" si="7"/>
        <v>-</v>
      </c>
      <c r="BN6" s="21">
        <f t="shared" si="7"/>
        <v>1575.64</v>
      </c>
      <c r="BO6" s="21">
        <f t="shared" si="7"/>
        <v>914.32</v>
      </c>
      <c r="BP6" s="20" t="str">
        <f>IF(BP7="","",IF(BP7="-","【-】","【"&amp;SUBSTITUTE(TEXT(BP7,"#,##0.00"),"-","△")&amp;"】"))</f>
        <v>【669.11】</v>
      </c>
      <c r="BQ6" s="21" t="str">
        <f>IF(BQ7="",NA(),BQ7)</f>
        <v>-</v>
      </c>
      <c r="BR6" s="21" t="str">
        <f t="shared" ref="BR6:BZ6" si="8">IF(BR7="",NA(),BR7)</f>
        <v>-</v>
      </c>
      <c r="BS6" s="21" t="str">
        <f t="shared" si="8"/>
        <v>-</v>
      </c>
      <c r="BT6" s="21">
        <f t="shared" si="8"/>
        <v>19.38</v>
      </c>
      <c r="BU6" s="21">
        <f t="shared" si="8"/>
        <v>20.69</v>
      </c>
      <c r="BV6" s="21" t="str">
        <f t="shared" si="8"/>
        <v>-</v>
      </c>
      <c r="BW6" s="21" t="str">
        <f t="shared" si="8"/>
        <v>-</v>
      </c>
      <c r="BX6" s="21" t="str">
        <f t="shared" si="8"/>
        <v>-</v>
      </c>
      <c r="BY6" s="21">
        <f t="shared" si="8"/>
        <v>73.209999999999994</v>
      </c>
      <c r="BZ6" s="21">
        <f t="shared" si="8"/>
        <v>75.599999999999994</v>
      </c>
      <c r="CA6" s="20" t="str">
        <f>IF(CA7="","",IF(CA7="-","【-】","【"&amp;SUBSTITUTE(TEXT(CA7,"#,##0.00"),"-","△")&amp;"】"))</f>
        <v>【99.73】</v>
      </c>
      <c r="CB6" s="21" t="str">
        <f>IF(CB7="",NA(),CB7)</f>
        <v>-</v>
      </c>
      <c r="CC6" s="21" t="str">
        <f t="shared" ref="CC6:CK6" si="9">IF(CC7="",NA(),CC7)</f>
        <v>-</v>
      </c>
      <c r="CD6" s="21" t="str">
        <f t="shared" si="9"/>
        <v>-</v>
      </c>
      <c r="CE6" s="21">
        <f t="shared" si="9"/>
        <v>824.39</v>
      </c>
      <c r="CF6" s="21">
        <f t="shared" si="9"/>
        <v>776.5</v>
      </c>
      <c r="CG6" s="21" t="str">
        <f t="shared" si="9"/>
        <v>-</v>
      </c>
      <c r="CH6" s="21" t="str">
        <f t="shared" si="9"/>
        <v>-</v>
      </c>
      <c r="CI6" s="21" t="str">
        <f t="shared" si="9"/>
        <v>-</v>
      </c>
      <c r="CJ6" s="21">
        <f t="shared" si="9"/>
        <v>229.52</v>
      </c>
      <c r="CK6" s="21">
        <f t="shared" si="9"/>
        <v>211.98</v>
      </c>
      <c r="CL6" s="20" t="str">
        <f>IF(CL7="","",IF(CL7="-","【-】","【"&amp;SUBSTITUTE(TEXT(CL7,"#,##0.00"),"-","△")&amp;"】"))</f>
        <v>【134.98】</v>
      </c>
      <c r="CM6" s="21" t="str">
        <f>IF(CM7="",NA(),CM7)</f>
        <v>-</v>
      </c>
      <c r="CN6" s="21" t="str">
        <f t="shared" ref="CN6:CV6" si="10">IF(CN7="",NA(),CN7)</f>
        <v>-</v>
      </c>
      <c r="CO6" s="21" t="str">
        <f t="shared" si="10"/>
        <v>-</v>
      </c>
      <c r="CP6" s="21">
        <f t="shared" si="10"/>
        <v>24.65</v>
      </c>
      <c r="CQ6" s="21">
        <f t="shared" si="10"/>
        <v>24.38</v>
      </c>
      <c r="CR6" s="21" t="str">
        <f t="shared" si="10"/>
        <v>-</v>
      </c>
      <c r="CS6" s="21" t="str">
        <f t="shared" si="10"/>
        <v>-</v>
      </c>
      <c r="CT6" s="21" t="str">
        <f t="shared" si="10"/>
        <v>-</v>
      </c>
      <c r="CU6" s="21">
        <f t="shared" si="10"/>
        <v>44.83</v>
      </c>
      <c r="CV6" s="21">
        <f t="shared" si="10"/>
        <v>48</v>
      </c>
      <c r="CW6" s="20" t="str">
        <f>IF(CW7="","",IF(CW7="-","【-】","【"&amp;SUBSTITUTE(TEXT(CW7,"#,##0.00"),"-","△")&amp;"】"))</f>
        <v>【59.99】</v>
      </c>
      <c r="CX6" s="21" t="str">
        <f>IF(CX7="",NA(),CX7)</f>
        <v>-</v>
      </c>
      <c r="CY6" s="21" t="str">
        <f t="shared" ref="CY6:DG6" si="11">IF(CY7="",NA(),CY7)</f>
        <v>-</v>
      </c>
      <c r="CZ6" s="21" t="str">
        <f t="shared" si="11"/>
        <v>-</v>
      </c>
      <c r="DA6" s="21">
        <f t="shared" si="11"/>
        <v>57.92</v>
      </c>
      <c r="DB6" s="21">
        <f t="shared" si="11"/>
        <v>58.59</v>
      </c>
      <c r="DC6" s="21" t="str">
        <f t="shared" si="11"/>
        <v>-</v>
      </c>
      <c r="DD6" s="21" t="str">
        <f t="shared" si="11"/>
        <v>-</v>
      </c>
      <c r="DE6" s="21" t="str">
        <f t="shared" si="11"/>
        <v>-</v>
      </c>
      <c r="DF6" s="21">
        <f t="shared" si="11"/>
        <v>60.57</v>
      </c>
      <c r="DG6" s="21">
        <f t="shared" si="11"/>
        <v>56.11</v>
      </c>
      <c r="DH6" s="20" t="str">
        <f>IF(DH7="","",IF(DH7="-","【-】","【"&amp;SUBSTITUTE(TEXT(DH7,"#,##0.00"),"-","△")&amp;"】"))</f>
        <v>【95.72】</v>
      </c>
      <c r="DI6" s="21" t="str">
        <f>IF(DI7="",NA(),DI7)</f>
        <v>-</v>
      </c>
      <c r="DJ6" s="21" t="str">
        <f t="shared" ref="DJ6:DR6" si="12">IF(DJ7="",NA(),DJ7)</f>
        <v>-</v>
      </c>
      <c r="DK6" s="21" t="str">
        <f t="shared" si="12"/>
        <v>-</v>
      </c>
      <c r="DL6" s="21">
        <f t="shared" si="12"/>
        <v>8.24</v>
      </c>
      <c r="DM6" s="21">
        <f t="shared" si="12"/>
        <v>12</v>
      </c>
      <c r="DN6" s="21" t="str">
        <f t="shared" si="12"/>
        <v>-</v>
      </c>
      <c r="DO6" s="21" t="str">
        <f t="shared" si="12"/>
        <v>-</v>
      </c>
      <c r="DP6" s="21" t="str">
        <f t="shared" si="12"/>
        <v>-</v>
      </c>
      <c r="DQ6" s="21">
        <f t="shared" si="12"/>
        <v>7.48</v>
      </c>
      <c r="DR6" s="21">
        <f t="shared" si="12"/>
        <v>9.7200000000000006</v>
      </c>
      <c r="DS6" s="20" t="str">
        <f>IF(DS7="","",IF(DS7="-","【-】","【"&amp;SUBSTITUTE(TEXT(DS7,"#,##0.00"),"-","△")&amp;"】"))</f>
        <v>【38.17】</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0">
        <f t="shared" si="13"/>
        <v>0</v>
      </c>
      <c r="EC6" s="20">
        <f t="shared" si="13"/>
        <v>0</v>
      </c>
      <c r="ED6" s="20" t="str">
        <f>IF(ED7="","",IF(ED7="-","【-】","【"&amp;SUBSTITUTE(TEXT(ED7,"#,##0.00"),"-","△")&amp;"】"))</f>
        <v>【6.54】</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0.06</v>
      </c>
      <c r="EN6" s="20">
        <f t="shared" si="14"/>
        <v>0</v>
      </c>
      <c r="EO6" s="20" t="str">
        <f>IF(EO7="","",IF(EO7="-","【-】","【"&amp;SUBSTITUTE(TEXT(EO7,"#,##0.00"),"-","△")&amp;"】"))</f>
        <v>【0.24】</v>
      </c>
    </row>
    <row r="7" spans="1:148" s="22" customFormat="1" x14ac:dyDescent="0.15">
      <c r="A7" s="14"/>
      <c r="B7" s="23">
        <v>2021</v>
      </c>
      <c r="C7" s="23">
        <v>362042</v>
      </c>
      <c r="D7" s="23">
        <v>46</v>
      </c>
      <c r="E7" s="23">
        <v>17</v>
      </c>
      <c r="F7" s="23">
        <v>1</v>
      </c>
      <c r="G7" s="23">
        <v>0</v>
      </c>
      <c r="H7" s="23" t="s">
        <v>96</v>
      </c>
      <c r="I7" s="23" t="s">
        <v>97</v>
      </c>
      <c r="J7" s="23" t="s">
        <v>98</v>
      </c>
      <c r="K7" s="23" t="s">
        <v>99</v>
      </c>
      <c r="L7" s="23" t="s">
        <v>100</v>
      </c>
      <c r="M7" s="23" t="s">
        <v>101</v>
      </c>
      <c r="N7" s="24" t="s">
        <v>102</v>
      </c>
      <c r="O7" s="24">
        <v>52.97</v>
      </c>
      <c r="P7" s="24">
        <v>3.46</v>
      </c>
      <c r="Q7" s="24">
        <v>108.6</v>
      </c>
      <c r="R7" s="24">
        <v>3190</v>
      </c>
      <c r="S7" s="24">
        <v>70785</v>
      </c>
      <c r="T7" s="24">
        <v>279.25</v>
      </c>
      <c r="U7" s="24">
        <v>253.48</v>
      </c>
      <c r="V7" s="24">
        <v>2434</v>
      </c>
      <c r="W7" s="24">
        <v>0.81</v>
      </c>
      <c r="X7" s="24">
        <v>3004.94</v>
      </c>
      <c r="Y7" s="24" t="s">
        <v>102</v>
      </c>
      <c r="Z7" s="24" t="s">
        <v>102</v>
      </c>
      <c r="AA7" s="24" t="s">
        <v>102</v>
      </c>
      <c r="AB7" s="24">
        <v>88.86</v>
      </c>
      <c r="AC7" s="24">
        <v>102.91</v>
      </c>
      <c r="AD7" s="24" t="s">
        <v>102</v>
      </c>
      <c r="AE7" s="24" t="s">
        <v>102</v>
      </c>
      <c r="AF7" s="24" t="s">
        <v>102</v>
      </c>
      <c r="AG7" s="24">
        <v>103.94</v>
      </c>
      <c r="AH7" s="24">
        <v>106.52</v>
      </c>
      <c r="AI7" s="24">
        <v>107.02</v>
      </c>
      <c r="AJ7" s="24" t="s">
        <v>102</v>
      </c>
      <c r="AK7" s="24" t="s">
        <v>102</v>
      </c>
      <c r="AL7" s="24" t="s">
        <v>102</v>
      </c>
      <c r="AM7" s="24">
        <v>27.26</v>
      </c>
      <c r="AN7" s="24">
        <v>29.66</v>
      </c>
      <c r="AO7" s="24" t="s">
        <v>102</v>
      </c>
      <c r="AP7" s="24" t="s">
        <v>102</v>
      </c>
      <c r="AQ7" s="24" t="s">
        <v>102</v>
      </c>
      <c r="AR7" s="24">
        <v>43.16</v>
      </c>
      <c r="AS7" s="24">
        <v>52.51</v>
      </c>
      <c r="AT7" s="24">
        <v>3.09</v>
      </c>
      <c r="AU7" s="24" t="s">
        <v>102</v>
      </c>
      <c r="AV7" s="24" t="s">
        <v>102</v>
      </c>
      <c r="AW7" s="24" t="s">
        <v>102</v>
      </c>
      <c r="AX7" s="24">
        <v>13.81</v>
      </c>
      <c r="AY7" s="24">
        <v>25.38</v>
      </c>
      <c r="AZ7" s="24" t="s">
        <v>102</v>
      </c>
      <c r="BA7" s="24" t="s">
        <v>102</v>
      </c>
      <c r="BB7" s="24" t="s">
        <v>102</v>
      </c>
      <c r="BC7" s="24">
        <v>52.04</v>
      </c>
      <c r="BD7" s="24">
        <v>72.17</v>
      </c>
      <c r="BE7" s="24">
        <v>71.39</v>
      </c>
      <c r="BF7" s="24" t="s">
        <v>102</v>
      </c>
      <c r="BG7" s="24" t="s">
        <v>102</v>
      </c>
      <c r="BH7" s="24" t="s">
        <v>102</v>
      </c>
      <c r="BI7" s="24">
        <v>0</v>
      </c>
      <c r="BJ7" s="24">
        <v>0</v>
      </c>
      <c r="BK7" s="24" t="s">
        <v>102</v>
      </c>
      <c r="BL7" s="24" t="s">
        <v>102</v>
      </c>
      <c r="BM7" s="24" t="s">
        <v>102</v>
      </c>
      <c r="BN7" s="24">
        <v>1575.64</v>
      </c>
      <c r="BO7" s="24">
        <v>914.32</v>
      </c>
      <c r="BP7" s="24">
        <v>669.11</v>
      </c>
      <c r="BQ7" s="24" t="s">
        <v>102</v>
      </c>
      <c r="BR7" s="24" t="s">
        <v>102</v>
      </c>
      <c r="BS7" s="24" t="s">
        <v>102</v>
      </c>
      <c r="BT7" s="24">
        <v>19.38</v>
      </c>
      <c r="BU7" s="24">
        <v>20.69</v>
      </c>
      <c r="BV7" s="24" t="s">
        <v>102</v>
      </c>
      <c r="BW7" s="24" t="s">
        <v>102</v>
      </c>
      <c r="BX7" s="24" t="s">
        <v>102</v>
      </c>
      <c r="BY7" s="24">
        <v>73.209999999999994</v>
      </c>
      <c r="BZ7" s="24">
        <v>75.599999999999994</v>
      </c>
      <c r="CA7" s="24">
        <v>99.73</v>
      </c>
      <c r="CB7" s="24" t="s">
        <v>102</v>
      </c>
      <c r="CC7" s="24" t="s">
        <v>102</v>
      </c>
      <c r="CD7" s="24" t="s">
        <v>102</v>
      </c>
      <c r="CE7" s="24">
        <v>824.39</v>
      </c>
      <c r="CF7" s="24">
        <v>776.5</v>
      </c>
      <c r="CG7" s="24" t="s">
        <v>102</v>
      </c>
      <c r="CH7" s="24" t="s">
        <v>102</v>
      </c>
      <c r="CI7" s="24" t="s">
        <v>102</v>
      </c>
      <c r="CJ7" s="24">
        <v>229.52</v>
      </c>
      <c r="CK7" s="24">
        <v>211.98</v>
      </c>
      <c r="CL7" s="24">
        <v>134.97999999999999</v>
      </c>
      <c r="CM7" s="24" t="s">
        <v>102</v>
      </c>
      <c r="CN7" s="24" t="s">
        <v>102</v>
      </c>
      <c r="CO7" s="24" t="s">
        <v>102</v>
      </c>
      <c r="CP7" s="24">
        <v>24.65</v>
      </c>
      <c r="CQ7" s="24">
        <v>24.38</v>
      </c>
      <c r="CR7" s="24" t="s">
        <v>102</v>
      </c>
      <c r="CS7" s="24" t="s">
        <v>102</v>
      </c>
      <c r="CT7" s="24" t="s">
        <v>102</v>
      </c>
      <c r="CU7" s="24">
        <v>44.83</v>
      </c>
      <c r="CV7" s="24">
        <v>48</v>
      </c>
      <c r="CW7" s="24">
        <v>59.99</v>
      </c>
      <c r="CX7" s="24" t="s">
        <v>102</v>
      </c>
      <c r="CY7" s="24" t="s">
        <v>102</v>
      </c>
      <c r="CZ7" s="24" t="s">
        <v>102</v>
      </c>
      <c r="DA7" s="24">
        <v>57.92</v>
      </c>
      <c r="DB7" s="24">
        <v>58.59</v>
      </c>
      <c r="DC7" s="24" t="s">
        <v>102</v>
      </c>
      <c r="DD7" s="24" t="s">
        <v>102</v>
      </c>
      <c r="DE7" s="24" t="s">
        <v>102</v>
      </c>
      <c r="DF7" s="24">
        <v>60.57</v>
      </c>
      <c r="DG7" s="24">
        <v>56.11</v>
      </c>
      <c r="DH7" s="24">
        <v>95.72</v>
      </c>
      <c r="DI7" s="24" t="s">
        <v>102</v>
      </c>
      <c r="DJ7" s="24" t="s">
        <v>102</v>
      </c>
      <c r="DK7" s="24" t="s">
        <v>102</v>
      </c>
      <c r="DL7" s="24">
        <v>8.24</v>
      </c>
      <c r="DM7" s="24">
        <v>12</v>
      </c>
      <c r="DN7" s="24" t="s">
        <v>102</v>
      </c>
      <c r="DO7" s="24" t="s">
        <v>102</v>
      </c>
      <c r="DP7" s="24" t="s">
        <v>102</v>
      </c>
      <c r="DQ7" s="24">
        <v>7.48</v>
      </c>
      <c r="DR7" s="24">
        <v>9.7200000000000006</v>
      </c>
      <c r="DS7" s="24">
        <v>38.17</v>
      </c>
      <c r="DT7" s="24" t="s">
        <v>102</v>
      </c>
      <c r="DU7" s="24" t="s">
        <v>102</v>
      </c>
      <c r="DV7" s="24" t="s">
        <v>102</v>
      </c>
      <c r="DW7" s="24">
        <v>0</v>
      </c>
      <c r="DX7" s="24">
        <v>0</v>
      </c>
      <c r="DY7" s="24" t="s">
        <v>102</v>
      </c>
      <c r="DZ7" s="24" t="s">
        <v>102</v>
      </c>
      <c r="EA7" s="24" t="s">
        <v>102</v>
      </c>
      <c r="EB7" s="24">
        <v>0</v>
      </c>
      <c r="EC7" s="24">
        <v>0</v>
      </c>
      <c r="ED7" s="24">
        <v>6.54</v>
      </c>
      <c r="EE7" s="24" t="s">
        <v>102</v>
      </c>
      <c r="EF7" s="24" t="s">
        <v>102</v>
      </c>
      <c r="EG7" s="24" t="s">
        <v>102</v>
      </c>
      <c r="EH7" s="24">
        <v>0</v>
      </c>
      <c r="EI7" s="24">
        <v>0</v>
      </c>
      <c r="EJ7" s="24" t="s">
        <v>102</v>
      </c>
      <c r="EK7" s="24" t="s">
        <v>102</v>
      </c>
      <c r="EL7" s="24" t="s">
        <v>102</v>
      </c>
      <c r="EM7" s="24">
        <v>0.06</v>
      </c>
      <c r="EN7" s="24">
        <v>0</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inf05-u20</cp:lastModifiedBy>
  <cp:lastPrinted>2023-01-25T10:31:31Z</cp:lastPrinted>
  <dcterms:created xsi:type="dcterms:W3CDTF">2023-01-12T23:34:19Z</dcterms:created>
  <dcterms:modified xsi:type="dcterms:W3CDTF">2023-01-25T10:31:41Z</dcterms:modified>
  <cp:category/>
</cp:coreProperties>
</file>