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rt85672\Desktop\"/>
    </mc:Choice>
  </mc:AlternateContent>
  <workbookProtection workbookAlgorithmName="SHA-512" workbookHashValue="wjuvc0yK+79LfJIOVKxemqDEqTujmwpPvq3+XaRAfTUaum6cczMjxB6gYCG2Cs+wyTMV6C49LcQLCvc+xXUy9Q==" workbookSaltValue="WROQVGk5jTq353W9wu+OEA=="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<sst xmlns="http://schemas.openxmlformats.org/spreadsheetml/2006/main" count="299" uniqueCount="117">
  <si>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</si>
  <si>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</si>
  <si>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</si>
  <si>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</si>
  <si>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</si>
  <si>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</si>
  <si>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</si>
  <si>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</si>
  <si>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</si>
  <si>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</si>
  <si>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</si>
  <si>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</si>
  <si>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</si>
  <si>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</si>
  <si>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</si>
  <si>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</si>
  <si>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</si>
  <si>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</si>
  <si>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</si>
  <si>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</si>
  <si>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</si>
  <si>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</si>
  <si>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</si>
  <si>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</si>
  <si>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</si>
  <si>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</si>
  <si>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</si>
  <si>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</si>
  <si>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</si>
  <si>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</si>
  <si>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</si>
  <si>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</si>
  <si>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</si>
  <si>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</si>
  <si>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</si>
  <si>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</si>
  <si>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</si>
  <si>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</si>
  <si>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</si>
  <si>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</si>
  <si>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</si>
  <si>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</si>
  <si>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</si>
  <si>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</si>
  <si>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</si>
  <si>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</si>
  <si>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</si>
  <si>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</si>
  <si>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</si>
  <si>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</si>
  <si>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</si>
  <si>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</si>
  <si>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</si>
  <si>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</si>
  <si>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</si>
  <si>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</si>
  <si>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</si>
  <si>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</si>
  <si>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</si>
  <si>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</si>
  <si>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</si>
  <si>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</si>
  <si>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</si>
  <si>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</si>
  <si>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</si>
  <si>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</si>
  <si>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</si>
  <si>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</si>
  <si>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</si>
  <si>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</si>
  <si>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</si>
  <si>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</si>
  <si>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</si>
  <si>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</si>
  <si>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</si>
  <si>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</si>
  <si>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</si>
  <si>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</si>
  <si>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</si>
  <si>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</si>
  <si>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</si>
  <si>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</si>
  <si>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</si>
  <si>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</si>
  <si>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</si>
  <si>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</si>
  <si>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</si>
  <si>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</si>
  <si>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</si>
  <si>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</si>
  <si>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</si>
  <si>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</si>
  <si>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</si>
  <si>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</si>
  <si>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</si>
  <si>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</si>
  <si>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</si>
  <si>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</si>
  <si>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</si>
  <si>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</si>
  <si>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</si>
  <si>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</si>
  <si>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</si>
  <si>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</si>
  <si>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</si>
  <si>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</si>
  <si>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</si>
  <si>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</si>
  <si>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</si>
  <si>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</si>
  <si>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</si>
  <si>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</si>
  <si>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</si>
  <si>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</si>
  <si>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公共下水道事業（汚水）については平成１３年より事業を開始し、経過年数も少ないため、更新や修繕等が必要な管渠の老朽化は見られない。
　公共下水道事業（雨水）については、更新や維持補修が必要な管渠等が多数あるため、長寿命化計画を策定し、平成２４年度より計画的に更新や維持補修を行っているが、今後、老朽化率は上昇する見込みである。</t>
    <phoneticPr fontId="4"/>
  </si>
  <si>
    <t>　公共下水道事業（汚水）については、事業開始からの経過年数が少ないため、管渠等の老朽化の問題は発生していないが、新設に係る建設改良費が大きいことや高額な企業債元利償還金の負担で、経営状況は厳しい状況が続いている。今後は接続率向上による使用料収入の増収が課題である。
　公共下水道事業（雨水）については、管渠等の老朽化が進んでいるため、計画的に更新や維持補修を行っているが長期の年数が必要となる見込みである。</t>
    <rPh sb="56" eb="58">
      <t>シンセツ</t>
    </rPh>
    <rPh sb="59" eb="60">
      <t>カカ</t>
    </rPh>
    <rPh sb="61" eb="63">
      <t>ケンセツ</t>
    </rPh>
    <rPh sb="63" eb="65">
      <t>カイリョウ</t>
    </rPh>
    <rPh sb="65" eb="66">
      <t>ヒ</t>
    </rPh>
    <rPh sb="73" eb="75">
      <t>コウガク</t>
    </rPh>
    <rPh sb="76" eb="78">
      <t>キギョウ</t>
    </rPh>
    <rPh sb="78" eb="79">
      <t>サイ</t>
    </rPh>
    <rPh sb="79" eb="81">
      <t>ガンリ</t>
    </rPh>
    <rPh sb="81" eb="84">
      <t>ショウカンキン</t>
    </rPh>
    <rPh sb="85" eb="87">
      <t>フタン</t>
    </rPh>
    <phoneticPr fontId="4"/>
  </si>
  <si>
    <t>　鳴門市の公共下水道事業（汚水）については平成２１年より供用を開始し、管渠築造等の建設投資を毎年行っている。また、令和２年度より公営企業法を適用したことで、以前より詳細に財務状況を分析可能となった。
　令和３年度末現在の水洗化率は４４.７３％であり、年々上昇しているものの、依然として低水準にあり、処理区域内の下水道への接続率向上が課題となっている。そのため、現時点では使用料収入が少なく、維持管理費が使用料収入を上回っているが、他会計繰入金により、経常収支比率は１００％を超えている。
　また、事業開始から日が浅いため、企業債残高が多く、企業債残高対事業規模比率はあまり芳しくないが、今後、管渠築造工事が完了すれば改善が見込まれる。経費回収率及び汚水処理原価についても、現在の使用料収入では平均値より劣る数値であるが、こちらも供用開始区域の拡大や水洗化率の増加に伴い改善する見込みである。
　上記のとおり、経営の健全性・効率性については、使用料収入が今後上昇する見込みから、徐々に改善していくと考えられるが、各指標が示すとおり、当面厳しい経営状況は続く見込みである。</t>
    <rPh sb="48" eb="49">
      <t>オコナ</t>
    </rPh>
    <rPh sb="57" eb="59">
      <t>レイワ</t>
    </rPh>
    <rPh sb="60" eb="62">
      <t>ネンド</t>
    </rPh>
    <rPh sb="64" eb="66">
      <t>コウエイ</t>
    </rPh>
    <rPh sb="66" eb="68">
      <t>キギョウ</t>
    </rPh>
    <rPh sb="68" eb="69">
      <t>ホウ</t>
    </rPh>
    <rPh sb="70" eb="72">
      <t>テキヨウ</t>
    </rPh>
    <rPh sb="78" eb="80">
      <t>イゼン</t>
    </rPh>
    <rPh sb="82" eb="84">
      <t>ショウサイ</t>
    </rPh>
    <rPh sb="85" eb="87">
      <t>ザイム</t>
    </rPh>
    <rPh sb="87" eb="89">
      <t>ジョウキョウ</t>
    </rPh>
    <rPh sb="90" eb="92">
      <t>ブンセキ</t>
    </rPh>
    <rPh sb="92" eb="94">
      <t>カノウ</t>
    </rPh>
    <rPh sb="180" eb="183">
      <t>ゲンジテン</t>
    </rPh>
    <rPh sb="195" eb="197">
      <t>イジ</t>
    </rPh>
    <rPh sb="197" eb="200">
      <t>カンリヒ</t>
    </rPh>
    <rPh sb="201" eb="204">
      <t>シヨウリョウ</t>
    </rPh>
    <rPh sb="204" eb="206">
      <t>シュウニュウ</t>
    </rPh>
    <rPh sb="207" eb="209">
      <t>ウワマワ</t>
    </rPh>
    <rPh sb="215" eb="216">
      <t>タ</t>
    </rPh>
    <rPh sb="216" eb="218">
      <t>カイケイ</t>
    </rPh>
    <rPh sb="218" eb="220">
      <t>クリイレ</t>
    </rPh>
    <rPh sb="220" eb="221">
      <t>キン</t>
    </rPh>
    <rPh sb="225" eb="227">
      <t>ケイジョウ</t>
    </rPh>
    <rPh sb="237" eb="238">
      <t>コ</t>
    </rPh>
    <rPh sb="248" eb="250">
      <t>ジギョウ</t>
    </rPh>
    <rPh sb="250" eb="252">
      <t>カイシ</t>
    </rPh>
    <rPh sb="254" eb="255">
      <t>ヒ</t>
    </rPh>
    <rPh sb="256" eb="257">
      <t>アサ</t>
    </rPh>
    <rPh sb="261" eb="263">
      <t>キギョウ</t>
    </rPh>
    <rPh sb="263" eb="264">
      <t>サイ</t>
    </rPh>
    <rPh sb="264" eb="266">
      <t>ザンダカ</t>
    </rPh>
    <rPh sb="267" eb="268">
      <t>オオ</t>
    </rPh>
    <rPh sb="270" eb="272">
      <t>キギョウ</t>
    </rPh>
    <rPh sb="272" eb="273">
      <t>サイ</t>
    </rPh>
    <rPh sb="273" eb="275">
      <t>ザンダカ</t>
    </rPh>
    <rPh sb="275" eb="276">
      <t>タイ</t>
    </rPh>
    <rPh sb="276" eb="278">
      <t>ジギョウ</t>
    </rPh>
    <rPh sb="278" eb="280">
      <t>キボ</t>
    </rPh>
    <rPh sb="280" eb="282">
      <t>ヒリツ</t>
    </rPh>
    <rPh sb="286" eb="287">
      <t>カンバ</t>
    </rPh>
    <rPh sb="293" eb="295">
      <t>コンゴ</t>
    </rPh>
    <rPh sb="296" eb="298">
      <t>カンキョ</t>
    </rPh>
    <rPh sb="298" eb="300">
      <t>チクゾウ</t>
    </rPh>
    <rPh sb="300" eb="302">
      <t>コウジ</t>
    </rPh>
    <rPh sb="303" eb="305">
      <t>カンリョウ</t>
    </rPh>
    <rPh sb="308" eb="310">
      <t>カイゼン</t>
    </rPh>
    <rPh sb="311" eb="313">
      <t>ミコ</t>
    </rPh>
    <rPh sb="317" eb="319">
      <t>ケイヒ</t>
    </rPh>
    <rPh sb="319" eb="321">
      <t>カイシュウ</t>
    </rPh>
    <rPh sb="321" eb="322">
      <t>リツ</t>
    </rPh>
    <rPh sb="322" eb="323">
      <t>オヨ</t>
    </rPh>
    <rPh sb="324" eb="326">
      <t>オスイ</t>
    </rPh>
    <rPh sb="326" eb="328">
      <t>ショリ</t>
    </rPh>
    <rPh sb="328" eb="330">
      <t>ゲンカ</t>
    </rPh>
    <rPh sb="336" eb="338">
      <t>ゲンザイ</t>
    </rPh>
    <rPh sb="339" eb="342">
      <t>シヨウリョウ</t>
    </rPh>
    <rPh sb="342" eb="344">
      <t>シュウニュウ</t>
    </rPh>
    <rPh sb="346" eb="349">
      <t>ヘイキンチ</t>
    </rPh>
    <rPh sb="351" eb="352">
      <t>オト</t>
    </rPh>
    <rPh sb="353" eb="355">
      <t>スウチ</t>
    </rPh>
    <rPh sb="364" eb="366">
      <t>キョウヨウ</t>
    </rPh>
    <rPh sb="366" eb="368">
      <t>カイシ</t>
    </rPh>
    <rPh sb="368" eb="370">
      <t>クイキ</t>
    </rPh>
    <rPh sb="371" eb="373">
      <t>カクダイ</t>
    </rPh>
    <rPh sb="374" eb="377">
      <t>スイセンカ</t>
    </rPh>
    <rPh sb="377" eb="378">
      <t>リツ</t>
    </rPh>
    <rPh sb="379" eb="381">
      <t>ゾウカ</t>
    </rPh>
    <rPh sb="382" eb="383">
      <t>トモナ</t>
    </rPh>
    <rPh sb="384" eb="386">
      <t>カイゼン</t>
    </rPh>
    <rPh sb="388" eb="390">
      <t>ミコ</t>
    </rPh>
    <rPh sb="397" eb="399">
      <t>ジョウキ</t>
    </rPh>
    <rPh sb="448" eb="449">
      <t>カンガ</t>
    </rPh>
    <rPh sb="455" eb="456">
      <t>カク</t>
    </rPh>
    <rPh sb="456" eb="458">
      <t>シヒョウ</t>
    </rPh>
    <rPh sb="459" eb="460">
      <t>シメ</t>
    </rPh>
    <rPh sb="465" eb="467">
      <t>トウメン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</si>
</sst>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0.05</c:v>
                </c:pt>
                <c:pt idx="4" formatCode="#,##0.00;&quot;△&quot;#,##0.00">
                  <c:v>0</c:v>
                </c:pt>
              </c:numCache>
            </c:numRef>
          </c:val>
          <c:extLst>
            <c:ext xmlns:c16="http://schemas.microsoft.com/office/drawing/2014/chart" uri="{C3380CC4-5D6E-409C-BE32-E72D297353CC}">
              <c16:uniqueId val="{00000000-97E0-4C38-B25C-3F26EA6E81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formatCode="#,##0.00;&quot;△&quot;#,##0.00">
                  <c:v>0</c:v>
                </c:pt>
              </c:numCache>
            </c:numRef>
          </c:val>
          <c:smooth val="0"/>
          <c:extLst>
            <c:ext xmlns:c16="http://schemas.microsoft.com/office/drawing/2014/chart" uri="{C3380CC4-5D6E-409C-BE32-E72D297353CC}">
              <c16:uniqueId val="{00000001-97E0-4C38-B25C-3F26EA6E81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24-4536-AA64-064C1D89A2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44.83</c:v>
                </c:pt>
                <c:pt idx="4">
                  <c:v>48</c:v>
                </c:pt>
              </c:numCache>
            </c:numRef>
          </c:val>
          <c:smooth val="0"/>
          <c:extLst>
            <c:ext xmlns:c16="http://schemas.microsoft.com/office/drawing/2014/chart" uri="{C3380CC4-5D6E-409C-BE32-E72D297353CC}">
              <c16:uniqueId val="{00000001-2124-4536-AA64-064C1D89A2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42.49</c:v>
                </c:pt>
                <c:pt idx="4">
                  <c:v>44.73</c:v>
                </c:pt>
              </c:numCache>
            </c:numRef>
          </c:val>
          <c:extLst>
            <c:ext xmlns:c16="http://schemas.microsoft.com/office/drawing/2014/chart" uri="{C3380CC4-5D6E-409C-BE32-E72D297353CC}">
              <c16:uniqueId val="{00000000-8F9D-4509-9E6C-ACE37BC18E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60.57</c:v>
                </c:pt>
                <c:pt idx="4">
                  <c:v>56.11</c:v>
                </c:pt>
              </c:numCache>
            </c:numRef>
          </c:val>
          <c:smooth val="0"/>
          <c:extLst>
            <c:ext xmlns:c16="http://schemas.microsoft.com/office/drawing/2014/chart" uri="{C3380CC4-5D6E-409C-BE32-E72D297353CC}">
              <c16:uniqueId val="{00000001-8F9D-4509-9E6C-ACE37BC18E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105.75</c:v>
                </c:pt>
                <c:pt idx="4">
                  <c:v>109.07</c:v>
                </c:pt>
              </c:numCache>
            </c:numRef>
          </c:val>
          <c:extLst>
            <c:ext xmlns:c16="http://schemas.microsoft.com/office/drawing/2014/chart" uri="{C3380CC4-5D6E-409C-BE32-E72D297353CC}">
              <c16:uniqueId val="{00000000-D62D-4AD6-950D-D506B9C9E2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103.94</c:v>
                </c:pt>
                <c:pt idx="4">
                  <c:v>106.52</c:v>
                </c:pt>
              </c:numCache>
            </c:numRef>
          </c:val>
          <c:smooth val="0"/>
          <c:extLst>
            <c:ext xmlns:c16="http://schemas.microsoft.com/office/drawing/2014/chart" uri="{C3380CC4-5D6E-409C-BE32-E72D297353CC}">
              <c16:uniqueId val="{00000001-D62D-4AD6-950D-D506B9C9E2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3.43</c:v>
                </c:pt>
                <c:pt idx="4">
                  <c:v>6.72</c:v>
                </c:pt>
              </c:numCache>
            </c:numRef>
          </c:val>
          <c:extLst>
            <c:ext xmlns:c16="http://schemas.microsoft.com/office/drawing/2014/chart" uri="{C3380CC4-5D6E-409C-BE32-E72D297353CC}">
              <c16:uniqueId val="{00000000-3D33-4965-A9E4-24AF4D2F7E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7.48</c:v>
                </c:pt>
                <c:pt idx="4">
                  <c:v>9.7200000000000006</c:v>
                </c:pt>
              </c:numCache>
            </c:numRef>
          </c:val>
          <c:smooth val="0"/>
          <c:extLst>
            <c:ext xmlns:c16="http://schemas.microsoft.com/office/drawing/2014/chart" uri="{C3380CC4-5D6E-409C-BE32-E72D297353CC}">
              <c16:uniqueId val="{00000001-3D33-4965-A9E4-24AF4D2F7E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EF-4263-AF44-A60B85D2FE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9EF-4263-AF44-A60B85D2FE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B8D-48DD-A1C4-F5D02F2606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43.16</c:v>
                </c:pt>
                <c:pt idx="4">
                  <c:v>52.51</c:v>
                </c:pt>
              </c:numCache>
            </c:numRef>
          </c:val>
          <c:smooth val="0"/>
          <c:extLst>
            <c:ext xmlns:c16="http://schemas.microsoft.com/office/drawing/2014/chart" uri="{C3380CC4-5D6E-409C-BE32-E72D297353CC}">
              <c16:uniqueId val="{00000001-6B8D-48DD-A1C4-F5D02F2606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90.1</c:v>
                </c:pt>
                <c:pt idx="4">
                  <c:v>102.03</c:v>
                </c:pt>
              </c:numCache>
            </c:numRef>
          </c:val>
          <c:extLst>
            <c:ext xmlns:c16="http://schemas.microsoft.com/office/drawing/2014/chart" uri="{C3380CC4-5D6E-409C-BE32-E72D297353CC}">
              <c16:uniqueId val="{00000000-61AF-4652-AFB7-61226840B7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52.04</c:v>
                </c:pt>
                <c:pt idx="4">
                  <c:v>72.17</c:v>
                </c:pt>
              </c:numCache>
            </c:numRef>
          </c:val>
          <c:smooth val="0"/>
          <c:extLst>
            <c:ext xmlns:c16="http://schemas.microsoft.com/office/drawing/2014/chart" uri="{C3380CC4-5D6E-409C-BE32-E72D297353CC}">
              <c16:uniqueId val="{00000001-61AF-4652-AFB7-61226840B7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6257.95</c:v>
                </c:pt>
                <c:pt idx="4">
                  <c:v>5822.43</c:v>
                </c:pt>
              </c:numCache>
            </c:numRef>
          </c:val>
          <c:extLst>
            <c:ext xmlns:c16="http://schemas.microsoft.com/office/drawing/2014/chart" uri="{C3380CC4-5D6E-409C-BE32-E72D297353CC}">
              <c16:uniqueId val="{00000000-3563-4D86-9CA1-4420644E00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1575.64</c:v>
                </c:pt>
                <c:pt idx="4">
                  <c:v>914.32</c:v>
                </c:pt>
              </c:numCache>
            </c:numRef>
          </c:val>
          <c:smooth val="0"/>
          <c:extLst>
            <c:ext xmlns:c16="http://schemas.microsoft.com/office/drawing/2014/chart" uri="{C3380CC4-5D6E-409C-BE32-E72D297353CC}">
              <c16:uniqueId val="{00000001-3563-4D86-9CA1-4420644E00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51.89</c:v>
                </c:pt>
                <c:pt idx="4">
                  <c:v>73.66</c:v>
                </c:pt>
              </c:numCache>
            </c:numRef>
          </c:val>
          <c:extLst>
            <c:ext xmlns:c16="http://schemas.microsoft.com/office/drawing/2014/chart" uri="{C3380CC4-5D6E-409C-BE32-E72D297353CC}">
              <c16:uniqueId val="{00000000-F0D3-40D9-8AE9-8132CF6E67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73.209999999999994</c:v>
                </c:pt>
                <c:pt idx="4">
                  <c:v>75.599999999999994</c:v>
                </c:pt>
              </c:numCache>
            </c:numRef>
          </c:val>
          <c:smooth val="0"/>
          <c:extLst>
            <c:ext xmlns:c16="http://schemas.microsoft.com/office/drawing/2014/chart" uri="{C3380CC4-5D6E-409C-BE32-E72D297353CC}">
              <c16:uniqueId val="{00000001-F0D3-40D9-8AE9-8132CF6E67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356.78</c:v>
                </c:pt>
                <c:pt idx="4">
                  <c:v>251.96</c:v>
                </c:pt>
              </c:numCache>
            </c:numRef>
          </c:val>
          <c:extLst>
            <c:ext xmlns:c16="http://schemas.microsoft.com/office/drawing/2014/chart" uri="{C3380CC4-5D6E-409C-BE32-E72D297353CC}">
              <c16:uniqueId val="{00000000-5969-4161-A373-25D3ED7DDD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229.52</c:v>
                </c:pt>
                <c:pt idx="4">
                  <c:v>211.98</c:v>
                </c:pt>
              </c:numCache>
            </c:numRef>
          </c:val>
          <c:smooth val="0"/>
          <c:extLst>
            <c:ext xmlns:c16="http://schemas.microsoft.com/office/drawing/2014/chart" uri="{C3380CC4-5D6E-409C-BE32-E72D297353CC}">
              <c16:uniqueId val="{00000001-5969-4161-A373-25D3ED7DDD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CF31" sqref="CF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鳴門市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Cc3</v>
      </c>
      <c r="X8" s="35"/>
      <c r="Y8" s="35"/>
      <c r="Z8" s="35"/>
      <c r="AA8" s="35"/>
      <c r="AB8" s="35"/>
      <c r="AC8" s="35"/>
      <c r="AD8" s="36" t="str">
        <f>データ!$M$6</f>
        <v>非設置</v>
      </c>
      <c r="AE8" s="36"/>
      <c r="AF8" s="36"/>
      <c r="AG8" s="36"/>
      <c r="AH8" s="36"/>
      <c r="AI8" s="36"/>
      <c r="AJ8" s="36"/>
      <c r="AK8" s="3"/>
      <c r="AL8" s="37">
        <f>データ!S6</f>
        <v>55466</v>
      </c>
      <c r="AM8" s="37"/>
      <c r="AN8" s="37"/>
      <c r="AO8" s="37"/>
      <c r="AP8" s="37"/>
      <c r="AQ8" s="37"/>
      <c r="AR8" s="37"/>
      <c r="AS8" s="37"/>
      <c r="AT8" s="38">
        <f>データ!T6</f>
        <v>135.66</v>
      </c>
      <c r="AU8" s="38"/>
      <c r="AV8" s="38"/>
      <c r="AW8" s="38"/>
      <c r="AX8" s="38"/>
      <c r="AY8" s="38"/>
      <c r="AZ8" s="38"/>
      <c r="BA8" s="38"/>
      <c r="BB8" s="38">
        <f>データ!U6</f>
        <v>408.86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55.14</v>
      </c>
      <c r="J10" s="38"/>
      <c r="K10" s="38"/>
      <c r="L10" s="38"/>
      <c r="M10" s="38"/>
      <c r="N10" s="38"/>
      <c r="O10" s="38"/>
      <c r="P10" s="38">
        <f>データ!P6</f>
        <v>11.02</v>
      </c>
      <c r="Q10" s="38"/>
      <c r="R10" s="38"/>
      <c r="S10" s="38"/>
      <c r="T10" s="38"/>
      <c r="U10" s="38"/>
      <c r="V10" s="38"/>
      <c r="W10" s="38">
        <f>データ!Q6</f>
        <v>106.68</v>
      </c>
      <c r="X10" s="38"/>
      <c r="Y10" s="38"/>
      <c r="Z10" s="38"/>
      <c r="AA10" s="38"/>
      <c r="AB10" s="38"/>
      <c r="AC10" s="38"/>
      <c r="AD10" s="37">
        <f>データ!R6</f>
        <v>4158</v>
      </c>
      <c r="AE10" s="37"/>
      <c r="AF10" s="37"/>
      <c r="AG10" s="37"/>
      <c r="AH10" s="37"/>
      <c r="AI10" s="37"/>
      <c r="AJ10" s="37"/>
      <c r="AK10" s="2"/>
      <c r="AL10" s="37">
        <f>データ!V6</f>
        <v>6061</v>
      </c>
      <c r="AM10" s="37"/>
      <c r="AN10" s="37"/>
      <c r="AO10" s="37"/>
      <c r="AP10" s="37"/>
      <c r="AQ10" s="37"/>
      <c r="AR10" s="37"/>
      <c r="AS10" s="37"/>
      <c r="AT10" s="38">
        <f>データ!W6</f>
        <v>1.88</v>
      </c>
      <c r="AU10" s="38"/>
      <c r="AV10" s="38"/>
      <c r="AW10" s="38"/>
      <c r="AX10" s="38"/>
      <c r="AY10" s="38"/>
      <c r="AZ10" s="38"/>
      <c r="BA10" s="38"/>
      <c r="BB10" s="38">
        <f>データ!X6</f>
        <v>3223.94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0HwfzlU5Fd6So9FGL6liB7esCkNqosDI2KONlEWJ5sMYFmhFQ7VAtgbVi2VUAMpq4JKs6QD50f9cvD+w4r/pXg==" saltValue="jwU7f6Si2m0v/yNPZEZZu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362026</v>
      </c>
      <c r="D6" s="19">
        <f t="shared" si="3"/>
        <v>46</v>
      </c>
      <c r="E6" s="19">
        <f t="shared" si="3"/>
        <v>17</v>
      </c>
      <c r="F6" s="19">
        <f t="shared" si="3"/>
        <v>1</v>
      </c>
      <c r="G6" s="19">
        <f t="shared" si="3"/>
        <v>0</v>
      </c>
      <c r="H6" s="19" t="str">
        <f t="shared" si="3"/>
        <v>徳島県　鳴門市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55.14</v>
      </c>
      <c r="P6" s="20">
        <f t="shared" si="3"/>
        <v>11.02</v>
      </c>
      <c r="Q6" s="20">
        <f t="shared" si="3"/>
        <v>106.68</v>
      </c>
      <c r="R6" s="20">
        <f t="shared" si="3"/>
        <v>4158</v>
      </c>
      <c r="S6" s="20">
        <f t="shared" si="3"/>
        <v>55466</v>
      </c>
      <c r="T6" s="20">
        <f t="shared" si="3"/>
        <v>135.66</v>
      </c>
      <c r="U6" s="20">
        <f t="shared" si="3"/>
        <v>408.86</v>
      </c>
      <c r="V6" s="20">
        <f t="shared" si="3"/>
        <v>6061</v>
      </c>
      <c r="W6" s="20">
        <f t="shared" si="3"/>
        <v>1.88</v>
      </c>
      <c r="X6" s="20">
        <f t="shared" si="3"/>
        <v>3223.94</v>
      </c>
      <c r="Y6" s="21" t="str">
        <f>IF(Y7="",NA(),Y7)</f>
        <v>-</v>
      </c>
      <c r="Z6" s="21" t="str">
        <f t="shared" ref="Z6:AH6" si="4">IF(Z7="",NA(),Z7)</f>
        <v>-</v>
      </c>
      <c r="AA6" s="21" t="str">
        <f t="shared" si="4"/>
        <v>-</v>
      </c>
      <c r="AB6" s="21">
        <f t="shared" si="4"/>
        <v>105.75</v>
      </c>
      <c r="AC6" s="21">
        <f t="shared" si="4"/>
        <v>109.07</v>
      </c>
      <c r="AD6" s="21" t="str">
        <f t="shared" si="4"/>
        <v>-</v>
      </c>
      <c r="AE6" s="21" t="str">
        <f t="shared" si="4"/>
        <v>-</v>
      </c>
      <c r="AF6" s="21" t="str">
        <f t="shared" si="4"/>
        <v>-</v>
      </c>
      <c r="AG6" s="21">
        <f t="shared" si="4"/>
        <v>103.94</v>
      </c>
      <c r="AH6" s="21">
        <f t="shared" si="4"/>
        <v>106.52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43.16</v>
      </c>
      <c r="AS6" s="21">
        <f t="shared" si="5"/>
        <v>52.51</v>
      </c>
      <c r="AT6" s="20" t="str">
        <f>IF(AT7="","",IF(AT7="-","【-】","【"&amp;SUBSTITUTE(TEXT(AT7,"#,##0.00"),"-","△")&amp;"】"))</f>
        <v>【3.09】</v>
      </c>
      <c r="AU6" s="21" t="str">
        <f>IF(AU7="",NA(),AU7)</f>
        <v>-</v>
      </c>
      <c r="AV6" s="21" t="str">
        <f t="shared" ref="AV6:BD6" si="6">IF(AV7="",NA(),AV7)</f>
        <v>-</v>
      </c>
      <c r="AW6" s="21" t="str">
        <f t="shared" si="6"/>
        <v>-</v>
      </c>
      <c r="AX6" s="21">
        <f t="shared" si="6"/>
        <v>90.1</v>
      </c>
      <c r="AY6" s="21">
        <f t="shared" si="6"/>
        <v>102.03</v>
      </c>
      <c r="AZ6" s="21" t="str">
        <f t="shared" si="6"/>
        <v>-</v>
      </c>
      <c r="BA6" s="21" t="str">
        <f t="shared" si="6"/>
        <v>-</v>
      </c>
      <c r="BB6" s="21" t="str">
        <f t="shared" si="6"/>
        <v>-</v>
      </c>
      <c r="BC6" s="21">
        <f t="shared" si="6"/>
        <v>52.04</v>
      </c>
      <c r="BD6" s="21">
        <f t="shared" si="6"/>
        <v>72.17</v>
      </c>
      <c r="BE6" s="20" t="str">
        <f>IF(BE7="","",IF(BE7="-","【-】","【"&amp;SUBSTITUTE(TEXT(BE7,"#,##0.00"),"-","△")&amp;"】"))</f>
        <v>【71.39】</v>
      </c>
      <c r="BF6" s="21" t="str">
        <f>IF(BF7="",NA(),BF7)</f>
        <v>-</v>
      </c>
      <c r="BG6" s="21" t="str">
        <f t="shared" ref="BG6:BO6" si="7">IF(BG7="",NA(),BG7)</f>
        <v>-</v>
      </c>
      <c r="BH6" s="21" t="str">
        <f t="shared" si="7"/>
        <v>-</v>
      </c>
      <c r="BI6" s="21">
        <f t="shared" si="7"/>
        <v>6257.95</v>
      </c>
      <c r="BJ6" s="21">
        <f t="shared" si="7"/>
        <v>5822.43</v>
      </c>
      <c r="BK6" s="21" t="str">
        <f t="shared" si="7"/>
        <v>-</v>
      </c>
      <c r="BL6" s="21" t="str">
        <f t="shared" si="7"/>
        <v>-</v>
      </c>
      <c r="BM6" s="21" t="str">
        <f t="shared" si="7"/>
        <v>-</v>
      </c>
      <c r="BN6" s="21">
        <f t="shared" si="7"/>
        <v>1575.64</v>
      </c>
      <c r="BO6" s="21">
        <f t="shared" si="7"/>
        <v>914.32</v>
      </c>
      <c r="BP6" s="20" t="str">
        <f>IF(BP7="","",IF(BP7="-","【-】","【"&amp;SUBSTITUTE(TEXT(BP7,"#,##0.00"),"-","△")&amp;"】"))</f>
        <v>【669.11】</v>
      </c>
      <c r="BQ6" s="21" t="str">
        <f>IF(BQ7="",NA(),BQ7)</f>
        <v>-</v>
      </c>
      <c r="BR6" s="21" t="str">
        <f t="shared" ref="BR6:BZ6" si="8">IF(BR7="",NA(),BR7)</f>
        <v>-</v>
      </c>
      <c r="BS6" s="21" t="str">
        <f t="shared" si="8"/>
        <v>-</v>
      </c>
      <c r="BT6" s="21">
        <f t="shared" si="8"/>
        <v>51.89</v>
      </c>
      <c r="BU6" s="21">
        <f t="shared" si="8"/>
        <v>73.66</v>
      </c>
      <c r="BV6" s="21" t="str">
        <f t="shared" si="8"/>
        <v>-</v>
      </c>
      <c r="BW6" s="21" t="str">
        <f t="shared" si="8"/>
        <v>-</v>
      </c>
      <c r="BX6" s="21" t="str">
        <f t="shared" si="8"/>
        <v>-</v>
      </c>
      <c r="BY6" s="21">
        <f t="shared" si="8"/>
        <v>73.209999999999994</v>
      </c>
      <c r="BZ6" s="21">
        <f t="shared" si="8"/>
        <v>75.599999999999994</v>
      </c>
      <c r="CA6" s="20" t="str">
        <f>IF(CA7="","",IF(CA7="-","【-】","【"&amp;SUBSTITUTE(TEXT(CA7,"#,##0.00"),"-","△")&amp;"】"))</f>
        <v>【99.73】</v>
      </c>
      <c r="CB6" s="21" t="str">
        <f>IF(CB7="",NA(),CB7)</f>
        <v>-</v>
      </c>
      <c r="CC6" s="21" t="str">
        <f t="shared" ref="CC6:CK6" si="9">IF(CC7="",NA(),CC7)</f>
        <v>-</v>
      </c>
      <c r="CD6" s="21" t="str">
        <f t="shared" si="9"/>
        <v>-</v>
      </c>
      <c r="CE6" s="21">
        <f t="shared" si="9"/>
        <v>356.78</v>
      </c>
      <c r="CF6" s="21">
        <f t="shared" si="9"/>
        <v>251.96</v>
      </c>
      <c r="CG6" s="21" t="str">
        <f t="shared" si="9"/>
        <v>-</v>
      </c>
      <c r="CH6" s="21" t="str">
        <f t="shared" si="9"/>
        <v>-</v>
      </c>
      <c r="CI6" s="21" t="str">
        <f t="shared" si="9"/>
        <v>-</v>
      </c>
      <c r="CJ6" s="21">
        <f t="shared" si="9"/>
        <v>229.52</v>
      </c>
      <c r="CK6" s="21">
        <f t="shared" si="9"/>
        <v>211.98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44.83</v>
      </c>
      <c r="CV6" s="21">
        <f t="shared" si="10"/>
        <v>48</v>
      </c>
      <c r="CW6" s="20" t="str">
        <f>IF(CW7="","",IF(CW7="-","【-】","【"&amp;SUBSTITUTE(TEXT(CW7,"#,##0.00"),"-","△")&amp;"】"))</f>
        <v>【59.99】</v>
      </c>
      <c r="CX6" s="21" t="str">
        <f>IF(CX7="",NA(),CX7)</f>
        <v>-</v>
      </c>
      <c r="CY6" s="21" t="str">
        <f t="shared" ref="CY6:DG6" si="11">IF(CY7="",NA(),CY7)</f>
        <v>-</v>
      </c>
      <c r="CZ6" s="21" t="str">
        <f t="shared" si="11"/>
        <v>-</v>
      </c>
      <c r="DA6" s="21">
        <f t="shared" si="11"/>
        <v>42.49</v>
      </c>
      <c r="DB6" s="21">
        <f t="shared" si="11"/>
        <v>44.73</v>
      </c>
      <c r="DC6" s="21" t="str">
        <f t="shared" si="11"/>
        <v>-</v>
      </c>
      <c r="DD6" s="21" t="str">
        <f t="shared" si="11"/>
        <v>-</v>
      </c>
      <c r="DE6" s="21" t="str">
        <f t="shared" si="11"/>
        <v>-</v>
      </c>
      <c r="DF6" s="21">
        <f t="shared" si="11"/>
        <v>60.57</v>
      </c>
      <c r="DG6" s="21">
        <f t="shared" si="11"/>
        <v>56.11</v>
      </c>
      <c r="DH6" s="20" t="str">
        <f>IF(DH7="","",IF(DH7="-","【-】","【"&amp;SUBSTITUTE(TEXT(DH7,"#,##0.00"),"-","△")&amp;"】"))</f>
        <v>【95.72】</v>
      </c>
      <c r="DI6" s="21" t="str">
        <f>IF(DI7="",NA(),DI7)</f>
        <v>-</v>
      </c>
      <c r="DJ6" s="21" t="str">
        <f t="shared" ref="DJ6:DR6" si="12">IF(DJ7="",NA(),DJ7)</f>
        <v>-</v>
      </c>
      <c r="DK6" s="21" t="str">
        <f t="shared" si="12"/>
        <v>-</v>
      </c>
      <c r="DL6" s="21">
        <f t="shared" si="12"/>
        <v>3.43</v>
      </c>
      <c r="DM6" s="21">
        <f t="shared" si="12"/>
        <v>6.72</v>
      </c>
      <c r="DN6" s="21" t="str">
        <f t="shared" si="12"/>
        <v>-</v>
      </c>
      <c r="DO6" s="21" t="str">
        <f t="shared" si="12"/>
        <v>-</v>
      </c>
      <c r="DP6" s="21" t="str">
        <f t="shared" si="12"/>
        <v>-</v>
      </c>
      <c r="DQ6" s="21">
        <f t="shared" si="12"/>
        <v>7.48</v>
      </c>
      <c r="DR6" s="21">
        <f t="shared" si="12"/>
        <v>9.7200000000000006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1">
        <f t="shared" si="14"/>
        <v>0.05</v>
      </c>
      <c r="EI6" s="20">
        <f t="shared" si="14"/>
        <v>0</v>
      </c>
      <c r="EJ6" s="21" t="str">
        <f t="shared" si="14"/>
        <v>-</v>
      </c>
      <c r="EK6" s="21" t="str">
        <f t="shared" si="14"/>
        <v>-</v>
      </c>
      <c r="EL6" s="21" t="str">
        <f t="shared" si="14"/>
        <v>-</v>
      </c>
      <c r="EM6" s="21">
        <f t="shared" si="14"/>
        <v>0.06</v>
      </c>
      <c r="EN6" s="20">
        <f t="shared" si="14"/>
        <v>0</v>
      </c>
      <c r="EO6" s="20" t="str">
        <f>IF(EO7="","",IF(EO7="-","【-】","【"&amp;SUBSTITUTE(TEXT(EO7,"#,##0.00"),"-","△")&amp;"】"))</f>
        <v>【0.24】</v>
      </c>
    </row>
    <row r="7" spans="1:148" s="22" customFormat="1" x14ac:dyDescent="0.15">
      <c r="A7" s="14"/>
      <c r="B7" s="23">
        <v>2021</v>
      </c>
      <c r="C7" s="23">
        <v>362026</v>
      </c>
      <c r="D7" s="23">
        <v>46</v>
      </c>
      <c r="E7" s="23">
        <v>17</v>
      </c>
      <c r="F7" s="23">
        <v>1</v>
      </c>
      <c r="G7" s="23">
        <v>0</v>
      </c>
      <c r="H7" s="23" t="s">
        <v>96</v>
      </c>
      <c r="I7" s="23" t="s">
        <v>97</v>
      </c>
      <c r="J7" s="23" t="s">
        <v>98</v>
      </c>
      <c r="K7" s="23" t="s">
        <v>99</v>
      </c>
      <c r="L7" s="23" t="s">
        <v>100</v>
      </c>
      <c r="M7" s="23" t="s">
        <v>101</v>
      </c>
      <c r="N7" s="24" t="s">
        <v>102</v>
      </c>
      <c r="O7" s="24">
        <v>55.14</v>
      </c>
      <c r="P7" s="24">
        <v>11.02</v>
      </c>
      <c r="Q7" s="24">
        <v>106.68</v>
      </c>
      <c r="R7" s="24">
        <v>4158</v>
      </c>
      <c r="S7" s="24">
        <v>55466</v>
      </c>
      <c r="T7" s="24">
        <v>135.66</v>
      </c>
      <c r="U7" s="24">
        <v>408.86</v>
      </c>
      <c r="V7" s="24">
        <v>6061</v>
      </c>
      <c r="W7" s="24">
        <v>1.88</v>
      </c>
      <c r="X7" s="24">
        <v>3223.94</v>
      </c>
      <c r="Y7" s="24" t="s">
        <v>102</v>
      </c>
      <c r="Z7" s="24" t="s">
        <v>102</v>
      </c>
      <c r="AA7" s="24" t="s">
        <v>102</v>
      </c>
      <c r="AB7" s="24">
        <v>105.75</v>
      </c>
      <c r="AC7" s="24">
        <v>109.07</v>
      </c>
      <c r="AD7" s="24" t="s">
        <v>102</v>
      </c>
      <c r="AE7" s="24" t="s">
        <v>102</v>
      </c>
      <c r="AF7" s="24" t="s">
        <v>102</v>
      </c>
      <c r="AG7" s="24">
        <v>103.94</v>
      </c>
      <c r="AH7" s="24">
        <v>106.52</v>
      </c>
      <c r="AI7" s="24">
        <v>107.02</v>
      </c>
      <c r="AJ7" s="24" t="s">
        <v>102</v>
      </c>
      <c r="AK7" s="24" t="s">
        <v>102</v>
      </c>
      <c r="AL7" s="24" t="s">
        <v>102</v>
      </c>
      <c r="AM7" s="24">
        <v>0</v>
      </c>
      <c r="AN7" s="24">
        <v>0</v>
      </c>
      <c r="AO7" s="24" t="s">
        <v>102</v>
      </c>
      <c r="AP7" s="24" t="s">
        <v>102</v>
      </c>
      <c r="AQ7" s="24" t="s">
        <v>102</v>
      </c>
      <c r="AR7" s="24">
        <v>43.16</v>
      </c>
      <c r="AS7" s="24">
        <v>52.51</v>
      </c>
      <c r="AT7" s="24">
        <v>3.09</v>
      </c>
      <c r="AU7" s="24" t="s">
        <v>102</v>
      </c>
      <c r="AV7" s="24" t="s">
        <v>102</v>
      </c>
      <c r="AW7" s="24" t="s">
        <v>102</v>
      </c>
      <c r="AX7" s="24">
        <v>90.1</v>
      </c>
      <c r="AY7" s="24">
        <v>102.03</v>
      </c>
      <c r="AZ7" s="24" t="s">
        <v>102</v>
      </c>
      <c r="BA7" s="24" t="s">
        <v>102</v>
      </c>
      <c r="BB7" s="24" t="s">
        <v>102</v>
      </c>
      <c r="BC7" s="24">
        <v>52.04</v>
      </c>
      <c r="BD7" s="24">
        <v>72.17</v>
      </c>
      <c r="BE7" s="24">
        <v>71.39</v>
      </c>
      <c r="BF7" s="24" t="s">
        <v>102</v>
      </c>
      <c r="BG7" s="24" t="s">
        <v>102</v>
      </c>
      <c r="BH7" s="24" t="s">
        <v>102</v>
      </c>
      <c r="BI7" s="24">
        <v>6257.95</v>
      </c>
      <c r="BJ7" s="24">
        <v>5822.43</v>
      </c>
      <c r="BK7" s="24" t="s">
        <v>102</v>
      </c>
      <c r="BL7" s="24" t="s">
        <v>102</v>
      </c>
      <c r="BM7" s="24" t="s">
        <v>102</v>
      </c>
      <c r="BN7" s="24">
        <v>1575.64</v>
      </c>
      <c r="BO7" s="24">
        <v>914.32</v>
      </c>
      <c r="BP7" s="24">
        <v>669.11</v>
      </c>
      <c r="BQ7" s="24" t="s">
        <v>102</v>
      </c>
      <c r="BR7" s="24" t="s">
        <v>102</v>
      </c>
      <c r="BS7" s="24" t="s">
        <v>102</v>
      </c>
      <c r="BT7" s="24">
        <v>51.89</v>
      </c>
      <c r="BU7" s="24">
        <v>73.66</v>
      </c>
      <c r="BV7" s="24" t="s">
        <v>102</v>
      </c>
      <c r="BW7" s="24" t="s">
        <v>102</v>
      </c>
      <c r="BX7" s="24" t="s">
        <v>102</v>
      </c>
      <c r="BY7" s="24">
        <v>73.209999999999994</v>
      </c>
      <c r="BZ7" s="24">
        <v>75.599999999999994</v>
      </c>
      <c r="CA7" s="24">
        <v>99.73</v>
      </c>
      <c r="CB7" s="24" t="s">
        <v>102</v>
      </c>
      <c r="CC7" s="24" t="s">
        <v>102</v>
      </c>
      <c r="CD7" s="24" t="s">
        <v>102</v>
      </c>
      <c r="CE7" s="24">
        <v>356.78</v>
      </c>
      <c r="CF7" s="24">
        <v>251.96</v>
      </c>
      <c r="CG7" s="24" t="s">
        <v>102</v>
      </c>
      <c r="CH7" s="24" t="s">
        <v>102</v>
      </c>
      <c r="CI7" s="24" t="s">
        <v>102</v>
      </c>
      <c r="CJ7" s="24">
        <v>229.52</v>
      </c>
      <c r="CK7" s="24">
        <v>211.98</v>
      </c>
      <c r="CL7" s="24">
        <v>134.97999999999999</v>
      </c>
      <c r="CM7" s="24" t="s">
        <v>102</v>
      </c>
      <c r="CN7" s="24" t="s">
        <v>102</v>
      </c>
      <c r="CO7" s="24" t="s">
        <v>102</v>
      </c>
      <c r="CP7" s="24" t="s">
        <v>102</v>
      </c>
      <c r="CQ7" s="24" t="s">
        <v>102</v>
      </c>
      <c r="CR7" s="24" t="s">
        <v>102</v>
      </c>
      <c r="CS7" s="24" t="s">
        <v>102</v>
      </c>
      <c r="CT7" s="24" t="s">
        <v>102</v>
      </c>
      <c r="CU7" s="24">
        <v>44.83</v>
      </c>
      <c r="CV7" s="24">
        <v>48</v>
      </c>
      <c r="CW7" s="24">
        <v>59.99</v>
      </c>
      <c r="CX7" s="24" t="s">
        <v>102</v>
      </c>
      <c r="CY7" s="24" t="s">
        <v>102</v>
      </c>
      <c r="CZ7" s="24" t="s">
        <v>102</v>
      </c>
      <c r="DA7" s="24">
        <v>42.49</v>
      </c>
      <c r="DB7" s="24">
        <v>44.73</v>
      </c>
      <c r="DC7" s="24" t="s">
        <v>102</v>
      </c>
      <c r="DD7" s="24" t="s">
        <v>102</v>
      </c>
      <c r="DE7" s="24" t="s">
        <v>102</v>
      </c>
      <c r="DF7" s="24">
        <v>60.57</v>
      </c>
      <c r="DG7" s="24">
        <v>56.11</v>
      </c>
      <c r="DH7" s="24">
        <v>95.72</v>
      </c>
      <c r="DI7" s="24" t="s">
        <v>102</v>
      </c>
      <c r="DJ7" s="24" t="s">
        <v>102</v>
      </c>
      <c r="DK7" s="24" t="s">
        <v>102</v>
      </c>
      <c r="DL7" s="24">
        <v>3.43</v>
      </c>
      <c r="DM7" s="24">
        <v>6.72</v>
      </c>
      <c r="DN7" s="24" t="s">
        <v>102</v>
      </c>
      <c r="DO7" s="24" t="s">
        <v>102</v>
      </c>
      <c r="DP7" s="24" t="s">
        <v>102</v>
      </c>
      <c r="DQ7" s="24">
        <v>7.48</v>
      </c>
      <c r="DR7" s="24">
        <v>9.7200000000000006</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0.05</v>
      </c>
      <c r="EI7" s="24">
        <v>0</v>
      </c>
      <c r="EJ7" s="24" t="s">
        <v>102</v>
      </c>
      <c r="EK7" s="24" t="s">
        <v>102</v>
      </c>
      <c r="EL7" s="24" t="s">
        <v>102</v>
      </c>
      <c r="EM7" s="24">
        <v>0.06</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2023-01-12T23:34:19Z</dcterms:created>
  <dcterms:modified xsi:type="dcterms:W3CDTF">2023-01-19T06:23:55Z</dcterms:modified>
  <cp:category/>
</cp:coreProperties>
</file>