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ng-sv\共有データ\総務防災課共有\☆☆☆海川財政\01財政\05公営企業\05調査・回答\R4\【令和５年２月３日（金）１７：００〆】公営企業に係る経営比較分析表（令和３年度決算）の分析等について\回答\"/>
    </mc:Choice>
  </mc:AlternateContent>
  <workbookProtection workbookAlgorithmName="SHA-512" workbookHashValue="oHukdKmaWmcEN2QXNG4d26rbjG2juXe7wY1A6WOSLoORkoLIdHBq1TSQeCW5UcCRwIL/ycnjuutCTkn8AIGmgA==" workbookSaltValue="7y6NAa/mrfvmoqgNh8+oaQ==" workbookSpinCount="100000" lockStructure="1"/>
  <bookViews>
    <workbookView xWindow="-120" yWindow="-120" windowWidth="24240" windowHeight="131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U6" i="5"/>
  <c r="T6" i="5"/>
  <c r="S6" i="5"/>
  <c r="EG10" i="4" s="1"/>
  <c r="R6" i="5"/>
  <c r="Q6" i="5"/>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FL33" i="4"/>
  <c r="EW33" i="4"/>
  <c r="EH33" i="4"/>
  <c r="DS33" i="4"/>
  <c r="DD33" i="4"/>
  <c r="BX33" i="4"/>
  <c r="BI33" i="4"/>
  <c r="AT33" i="4"/>
  <c r="AE33" i="4"/>
  <c r="P33" i="4"/>
  <c r="JW12" i="4"/>
  <c r="ID12" i="4"/>
  <c r="FZ12" i="4"/>
  <c r="CN12" i="4"/>
  <c r="AU12" i="4"/>
  <c r="B12" i="4"/>
  <c r="LP10" i="4"/>
  <c r="JW10" i="4"/>
  <c r="ID10" i="4"/>
  <c r="FZ10" i="4"/>
  <c r="CN10" i="4"/>
  <c r="AU10" i="4"/>
  <c r="JW8" i="4"/>
  <c r="ID8" i="4"/>
  <c r="FZ8" i="4"/>
  <c r="CN8" i="4"/>
  <c r="AU8" i="4"/>
  <c r="IZ32" i="4" l="1"/>
  <c r="BX32" i="4"/>
  <c r="HM78" i="4"/>
  <c r="FL54" i="4"/>
  <c r="FL32" i="4"/>
  <c r="CS78" i="4"/>
  <c r="MN54" i="4"/>
  <c r="MN32" i="4"/>
  <c r="MH78" i="4"/>
  <c r="IZ54" i="4"/>
  <c r="BX54" i="4"/>
  <c r="C11" i="5"/>
  <c r="D11" i="5"/>
  <c r="E11" i="5"/>
  <c r="B11" i="5"/>
  <c r="DS32" i="4" l="1"/>
  <c r="AN78" i="4"/>
  <c r="AE54" i="4"/>
  <c r="AE32" i="4"/>
  <c r="KU54" i="4"/>
  <c r="KU32" i="4"/>
  <c r="KC78" i="4"/>
  <c r="HG54" i="4"/>
  <c r="HG32" i="4"/>
  <c r="FH78" i="4"/>
  <c r="DS54" i="4"/>
  <c r="JJ78" i="4"/>
  <c r="GR54" i="4"/>
  <c r="EO78" i="4"/>
  <c r="DD54" i="4"/>
  <c r="DD32" i="4"/>
  <c r="U78" i="4"/>
  <c r="P54" i="4"/>
  <c r="P32" i="4"/>
  <c r="KF54" i="4"/>
  <c r="KF32" i="4"/>
  <c r="GR32" i="4"/>
  <c r="LO78" i="4"/>
  <c r="IK54" i="4"/>
  <c r="IK32" i="4"/>
  <c r="GT78" i="4"/>
  <c r="EW54" i="4"/>
  <c r="BZ78" i="4"/>
  <c r="BI54" i="4"/>
  <c r="BI32" i="4"/>
  <c r="LY54" i="4"/>
  <c r="LY32" i="4"/>
  <c r="EW32" i="4"/>
  <c r="LJ54" i="4"/>
  <c r="LJ32" i="4"/>
  <c r="HV54" i="4"/>
  <c r="HV32" i="4"/>
  <c r="KV78" i="4"/>
  <c r="GA78" i="4"/>
  <c r="EH54" i="4"/>
  <c r="EH32" i="4"/>
  <c r="BG78" i="4"/>
  <c r="AT54" i="4"/>
  <c r="AT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<sst xmlns="http://schemas.openxmlformats.org/spreadsheetml/2006/main" count="327" uniqueCount="184">
  <si>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</si>
  <si>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</si>
  <si>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</si>
  <si>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</si>
  <si>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</si>
  <si>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</si>
  <si>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</si>
  <si>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</si>
  <si>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</si>
  <si>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</si>
  <si>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</si>
  <si>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</si>
  <si>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</si>
  <si>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</si>
  <si>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</si>
  <si>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</si>
  <si>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</si>
  <si>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</si>
  <si>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</si>
  <si>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</si>
  <si>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</si>
  <si>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</si>
  <si>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</si>
  <si>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</si>
  <si>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</si>
  <si>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</si>
  <si>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</si>
  <si>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</si>
  <si>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</si>
  <si>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</si>
  <si>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</si>
  <si>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</si>
  <si>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</si>
  <si>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</si>
  <si>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</si>
  <si>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</si>
  <si>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</si>
  <si>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</si>
  <si>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</si>
  <si>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</si>
  <si>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</si>
  <si>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</si>
  <si>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</si>
  <si>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</si>
  <si>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</si>
  <si>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</si>
  <si>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</si>
  <si>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</si>
  <si>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</si>
  <si>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</si>
  <si>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</si>
  <si>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</si>
  <si>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</si>
  <si>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</si>
  <si>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</si>
  <si>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</si>
  <si>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</si>
  <si>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</si>
  <si>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</si>
  <si>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</si>
  <si>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</si>
  <si>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</si>
  <si>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</si>
  <si>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</si>
  <si>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</si>
  <si>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</si>
  <si>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</si>
  <si>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</si>
  <si>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</si>
  <si>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</si>
  <si>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</si>
  <si>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</si>
  <si>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</si>
  <si>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</si>
  <si>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</si>
  <si>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</si>
  <si>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</si>
  <si>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</si>
  <si>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</si>
  <si>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</si>
  <si>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</si>
  <si>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</si>
  <si>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</si>
  <si>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</si>
  <si>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</si>
  <si>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</si>
  <si>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</si>
  <si>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</si>
  <si>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</si>
  <si>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</si>
  <si>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</si>
  <si>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</si>
  <si>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</si>
  <si>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</si>
  <si>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</si>
  <si>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</si>
  <si>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</si>
  <si>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</si>
  <si>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</si>
  <si>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</si>
  <si>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</si>
  <si>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</si>
  <si>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</si>
  <si>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</si>
  <si>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</si>
  <si>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</si>
  <si>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</si>
  <si>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</si>
  <si>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</si>
  <si>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</si>
  <si>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</si>
  <si>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</si>
  <si>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</si>
  <si>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</si>
  <si>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</si>
  <si>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</si>
  <si>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</si>
  <si>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</si>
  <si>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</si>
  <si>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</si>
  <si>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</si>
  <si>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</si>
  <si>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</si>
  <si>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</si>
  <si>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</si>
  <si>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</si>
  <si>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</si>
  <si>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</si>
  <si>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</si>
  <si>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</si>
  <si>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</si>
  <si>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</si>
  <si>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</si>
  <si>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</si>
  <si>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</si>
  <si>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</si>
  <si>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</si>
  <si>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</si>
  <si>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</si>
  <si>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</si>
  <si>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</si>
  <si>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</si>
  <si>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</si>
  <si>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</si>
  <si>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</si>
  <si>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</si>
  <si>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</si>
  <si>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</si>
  <si>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</si>
  <si>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</si>
  <si>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</si>
  <si>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</si>
  <si>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</si>
  <si>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</si>
  <si>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</si>
  <si>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</si>
  <si>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</si>
  <si>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</si>
  <si>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</si>
  <si>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</si>
  <si>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</si>
  <si>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</si>
  <si>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</si>
  <si>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勝浦町</t>
  </si>
  <si>
    <t>国保勝浦病院</t>
  </si>
  <si>
    <t>当然財務</t>
  </si>
  <si>
    <t>病院事業</t>
  </si>
  <si>
    <t>一般病院</t>
  </si>
  <si>
    <t>50床以上～100床未満</t>
  </si>
  <si>
    <t>非設置</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</si>
  <si>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</si>
  <si>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</si>
  <si>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</si>
  <si>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</si>
  <si>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</si>
  <si>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</si>
  <si>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</si>
  <si>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</si>
  <si>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</si>
  <si>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</si>
  <si>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勝浦町では唯一の医療機関（歯科診療所は2カ所あり）、また、勝浦郡内唯一の有床診療施設（平成29年度からは救急告示病院、令和元年度からはへき地拠点病院となっている）であり、本地域の地域包括システムの医療機能を担っている。
　地域住民のかかりつけ病院として、急性期医療機関や介護老人福祉施設など介護施設との連携、更には在宅医療の推進など、医療のみならず介護・保健・福祉等の各分野との連携も進めている。
　R3においては、町内唯一の新型コロナワクチン接種会場となるなど、地域の感染対策の重要拠点となっている。</t>
    <rPh sb="209" eb="211">
      <t>チョウナイ</t>
    </rPh>
    <rPh sb="211" eb="213">
      <t>ユイツ</t>
    </rPh>
    <rPh sb="214" eb="216">
      <t>シンガタ</t>
    </rPh>
    <rPh sb="223" eb="225">
      <t>セッシュ</t>
    </rPh>
    <rPh sb="225" eb="227">
      <t>カイジョウ</t>
    </rPh>
    <rPh sb="233" eb="235">
      <t>チイキ</t>
    </rPh>
    <rPh sb="236" eb="240">
      <t>カンセンタイサク</t>
    </rPh>
    <rPh sb="241" eb="245">
      <t>ジュウヨウキョテン</t>
    </rPh>
    <phoneticPr fontId="5"/>
  </si>
  <si>
    <t>　令和元年度末からの新型コロナウイルス感染症の影響による入院患者数の減少から回復傾向にあり医業収支比率は増加しているが外来患者の減少は続いている。
　病院改築事業に伴い施設の老朽化等については改善され、今後新病院効果に期待する。
　新しくなり、公立病院改革に係る取り組みとして病床削減（60床を50床）し、床利用率80％への取り組みとして、便利になる病棟での入院機能を十分発揮し、周辺他病院（高次病院）や他施設と機能分化・連携を密にすることにより入院収益の増を図る必要がある。</t>
    <rPh sb="34" eb="36">
      <t>ゲンショウ</t>
    </rPh>
    <rPh sb="38" eb="42">
      <t>カイフクケイコウ</t>
    </rPh>
    <rPh sb="59" eb="63">
      <t>ガイライカンジャ</t>
    </rPh>
    <rPh sb="64" eb="66">
      <t>ゲンショウ</t>
    </rPh>
    <rPh sb="67" eb="68">
      <t>ツヅ</t>
    </rPh>
    <rPh sb="75" eb="81">
      <t>ビョウインカイチクジギョウ</t>
    </rPh>
    <rPh sb="82" eb="83">
      <t>トモナ</t>
    </rPh>
    <rPh sb="84" eb="86">
      <t>シセツ</t>
    </rPh>
    <rPh sb="87" eb="91">
      <t>ロウキュウカトウ</t>
    </rPh>
    <rPh sb="96" eb="98">
      <t>カイゼン</t>
    </rPh>
    <rPh sb="101" eb="103">
      <t>コンゴ</t>
    </rPh>
    <rPh sb="103" eb="104">
      <t>ナカ</t>
    </rPh>
    <rPh sb="106" eb="107">
      <t>サラ</t>
    </rPh>
    <rPh sb="108" eb="110">
      <t>レイワ</t>
    </rPh>
    <rPh sb="111" eb="113">
      <t>ネンド</t>
    </rPh>
    <rPh sb="116" eb="121">
      <t>シンビョウインコウカ</t>
    </rPh>
    <rPh sb="122" eb="124">
      <t>キタイ</t>
    </rPh>
    <rPh sb="129" eb="130">
      <t>アタラ</t>
    </rPh>
    <rPh sb="183" eb="185">
      <t>ベンリ</t>
    </rPh>
    <phoneticPr fontId="5"/>
  </si>
  <si>
    <t xml:space="preserve"> 新型コロナウイルス感染症の影響もあり令和２年度には医業収支比率が最低水準まで落ち込んでいたが、病床利用率などの回復もあり医業収支比率が回復している。
　外部委託については、直営で行っていた医事業務の外部委託２年目となり、外来単価の増などの効果が見受けられる。令和４年度以降新病院での経営となることもあり、更に効率化を進め、経営の健全化を図る。
　</t>
    <rPh sb="1" eb="3">
      <t>シンガタ</t>
    </rPh>
    <rPh sb="10" eb="13">
      <t>カンセンショウ</t>
    </rPh>
    <rPh sb="14" eb="16">
      <t>エイキョウ</t>
    </rPh>
    <rPh sb="19" eb="21">
      <t>レイワ</t>
    </rPh>
    <rPh sb="22" eb="24">
      <t>ネンド</t>
    </rPh>
    <rPh sb="26" eb="30">
      <t>イギョウシュウシ</t>
    </rPh>
    <rPh sb="30" eb="32">
      <t>ヒリツ</t>
    </rPh>
    <rPh sb="33" eb="37">
      <t>サイテイスイジュン</t>
    </rPh>
    <rPh sb="39" eb="40">
      <t>オ</t>
    </rPh>
    <rPh sb="41" eb="42">
      <t>コ</t>
    </rPh>
    <rPh sb="48" eb="53">
      <t>ビョウショウリヨウリツ</t>
    </rPh>
    <rPh sb="56" eb="58">
      <t>カイフク</t>
    </rPh>
    <rPh sb="61" eb="67">
      <t>イギョウシュウシヒリツ</t>
    </rPh>
    <rPh sb="68" eb="70">
      <t>カイフク</t>
    </rPh>
    <rPh sb="87" eb="89">
      <t>チョクエイ</t>
    </rPh>
    <rPh sb="90" eb="91">
      <t>オコナ</t>
    </rPh>
    <rPh sb="95" eb="97">
      <t>イジ</t>
    </rPh>
    <rPh sb="97" eb="99">
      <t>ギョウム</t>
    </rPh>
    <rPh sb="100" eb="102">
      <t>ガイブ</t>
    </rPh>
    <rPh sb="102" eb="104">
      <t>イタク</t>
    </rPh>
    <rPh sb="105" eb="107">
      <t>ネンメ</t>
    </rPh>
    <rPh sb="111" eb="115">
      <t>ガイライタンカ</t>
    </rPh>
    <rPh sb="116" eb="117">
      <t>ゾウ</t>
    </rPh>
    <rPh sb="120" eb="122">
      <t>コウカ</t>
    </rPh>
    <rPh sb="123" eb="125">
      <t>ミウ</t>
    </rPh>
    <rPh sb="130" eb="132">
      <t>レイワ</t>
    </rPh>
    <rPh sb="133" eb="137">
      <t>ネンドイコウ</t>
    </rPh>
    <rPh sb="137" eb="140">
      <t>シンビョウイン</t>
    </rPh>
    <rPh sb="142" eb="144">
      <t>ケイエイ</t>
    </rPh>
    <rPh sb="153" eb="154">
      <t>サラ</t>
    </rPh>
    <rPh sb="159" eb="160">
      <t>スス</t>
    </rPh>
    <rPh sb="162" eb="164">
      <t>ケイエイ</t>
    </rPh>
    <rPh sb="165" eb="168">
      <t>ケンゼンカ</t>
    </rPh>
    <rPh sb="169" eb="170">
      <t>ハカ</t>
    </rPh>
    <phoneticPr fontId="5"/>
  </si>
  <si>
    <t>　施設全体の老朽化が進み、効率性や安全性、更には快適性に欠けた医療施設になっていたが、令和２年に着工した改築（本体）工事が完了（一部令和４年度工事有り）し、令和４年４月に新築移転、令和４年度以降外構等の工事を行い、令和５年１０月にすべてが完成の予定である。建設仮勘定に置くべき資産を建物に登録したため有形固定資産額が大きくなっており、令和４年度において正しく修正し、今後減価償却を行っていく。
　新しい環境で患者サービスの向上を図る。</t>
    <rPh sb="64" eb="66">
      <t>イチブ</t>
    </rPh>
    <rPh sb="66" eb="68">
      <t>レイワ</t>
    </rPh>
    <rPh sb="69" eb="71">
      <t>ネンド</t>
    </rPh>
    <rPh sb="71" eb="73">
      <t>コウジ</t>
    </rPh>
    <rPh sb="73" eb="74">
      <t>ア</t>
    </rPh>
    <rPh sb="90" eb="92">
      <t>レイワ</t>
    </rPh>
    <rPh sb="93" eb="97">
      <t>ネンドイコウ</t>
    </rPh>
    <rPh sb="104" eb="105">
      <t>オコナ</t>
    </rPh>
    <rPh sb="107" eb="109">
      <t>レイワ</t>
    </rPh>
    <rPh sb="110" eb="111">
      <t>ネン</t>
    </rPh>
    <rPh sb="113" eb="114">
      <t>ガツ</t>
    </rPh>
    <rPh sb="119" eb="121">
      <t>カンセイ</t>
    </rPh>
    <rPh sb="122" eb="124">
      <t>ヨテイ</t>
    </rPh>
    <rPh sb="128" eb="133">
      <t>ケンセツカリカンジョウ</t>
    </rPh>
    <rPh sb="134" eb="135">
      <t>オ</t>
    </rPh>
    <rPh sb="138" eb="140">
      <t>シサン</t>
    </rPh>
    <rPh sb="141" eb="143">
      <t>タテモノ</t>
    </rPh>
    <rPh sb="144" eb="146">
      <t>トウロク</t>
    </rPh>
    <rPh sb="150" eb="157">
      <t>ユウケイコテイシサンガク</t>
    </rPh>
    <rPh sb="158" eb="159">
      <t>オオ</t>
    </rPh>
    <rPh sb="167" eb="169">
      <t>レイワ</t>
    </rPh>
    <rPh sb="170" eb="172">
      <t>ネンド</t>
    </rPh>
    <rPh sb="176" eb="177">
      <t>タダ</t>
    </rPh>
    <rPh sb="179" eb="181">
      <t>シュウセイ</t>
    </rPh>
    <rPh sb="183" eb="189">
      <t>コンゴゲンカショウキャク</t>
    </rPh>
    <rPh sb="190" eb="19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</si>
</sst>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c:v>
                </c:pt>
                <c:pt idx="1">
                  <c:v>55</c:v>
                </c:pt>
                <c:pt idx="2">
                  <c:v>62.4</c:v>
                </c:pt>
                <c:pt idx="3">
                  <c:v>50.3</c:v>
                </c:pt>
                <c:pt idx="4">
                  <c:v>56.2</c:v>
                </c:pt>
              </c:numCache>
            </c:numRef>
          </c:val>
          <c:extLst>
            <c:ext xmlns:c16="http://schemas.microsoft.com/office/drawing/2014/chart" uri="{C3380CC4-5D6E-409C-BE32-E72D297353CC}">
              <c16:uniqueId val="{00000000-C04B-47DC-971F-2D39DB7AC5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04B-47DC-971F-2D39DB7AC5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8536</c:v>
                </c:pt>
                <c:pt idx="1">
                  <c:v>7862</c:v>
                </c:pt>
                <c:pt idx="2">
                  <c:v>7972</c:v>
                </c:pt>
                <c:pt idx="3">
                  <c:v>7924</c:v>
                </c:pt>
                <c:pt idx="4">
                  <c:v>8447</c:v>
                </c:pt>
              </c:numCache>
            </c:numRef>
          </c:val>
          <c:extLst>
            <c:ext xmlns:c16="http://schemas.microsoft.com/office/drawing/2014/chart" uri="{C3380CC4-5D6E-409C-BE32-E72D297353CC}">
              <c16:uniqueId val="{00000000-EC66-4C02-916D-BF0931C685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EC66-4C02-916D-BF0931C685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21923</c:v>
                </c:pt>
                <c:pt idx="1">
                  <c:v>22422</c:v>
                </c:pt>
                <c:pt idx="2">
                  <c:v>22984</c:v>
                </c:pt>
                <c:pt idx="3">
                  <c:v>24456</c:v>
                </c:pt>
                <c:pt idx="4">
                  <c:v>23940</c:v>
                </c:pt>
              </c:numCache>
            </c:numRef>
          </c:val>
          <c:extLst>
            <c:ext xmlns:c16="http://schemas.microsoft.com/office/drawing/2014/chart" uri="{C3380CC4-5D6E-409C-BE32-E72D297353CC}">
              <c16:uniqueId val="{00000000-D1F0-4AC1-964C-CA16EC7994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D1F0-4AC1-964C-CA16EC7994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E1-4A93-B1F3-2ED6C0A93F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82E1-4A93-B1F3-2ED6C0A93F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78.400000000000006</c:v>
                </c:pt>
                <c:pt idx="1">
                  <c:v>75.2</c:v>
                </c:pt>
                <c:pt idx="2">
                  <c:v>81.099999999999994</c:v>
                </c:pt>
                <c:pt idx="3">
                  <c:v>70.7</c:v>
                </c:pt>
                <c:pt idx="4">
                  <c:v>79.900000000000006</c:v>
                </c:pt>
              </c:numCache>
            </c:numRef>
          </c:val>
          <c:extLst>
            <c:ext xmlns:c16="http://schemas.microsoft.com/office/drawing/2014/chart" uri="{C3380CC4-5D6E-409C-BE32-E72D297353CC}">
              <c16:uniqueId val="{00000000-02BB-44D1-A947-39E6F4D4BA2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02BB-44D1-A947-39E6F4D4BA2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100.9</c:v>
                </c:pt>
                <c:pt idx="1">
                  <c:v>100.3</c:v>
                </c:pt>
                <c:pt idx="2">
                  <c:v>103.4</c:v>
                </c:pt>
                <c:pt idx="3">
                  <c:v>100.6</c:v>
                </c:pt>
                <c:pt idx="4">
                  <c:v>85.8</c:v>
                </c:pt>
              </c:numCache>
            </c:numRef>
          </c:val>
          <c:extLst>
            <c:ext xmlns:c16="http://schemas.microsoft.com/office/drawing/2014/chart" uri="{C3380CC4-5D6E-409C-BE32-E72D297353CC}">
              <c16:uniqueId val="{00000000-60C0-489C-94ED-5B7D3C187D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60C0-489C-94ED-5B7D3C187D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67.8</c:v>
                </c:pt>
                <c:pt idx="1">
                  <c:v>65.099999999999994</c:v>
                </c:pt>
                <c:pt idx="2">
                  <c:v>67.400000000000006</c:v>
                </c:pt>
                <c:pt idx="3">
                  <c:v>67.2</c:v>
                </c:pt>
                <c:pt idx="4">
                  <c:v>26.6</c:v>
                </c:pt>
              </c:numCache>
            </c:numRef>
          </c:val>
          <c:extLst>
            <c:ext xmlns:c16="http://schemas.microsoft.com/office/drawing/2014/chart" uri="{C3380CC4-5D6E-409C-BE32-E72D297353CC}">
              <c16:uniqueId val="{00000000-23D2-44F3-8745-44431709F80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3D2-44F3-8745-44431709F80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79.400000000000006</c:v>
                </c:pt>
                <c:pt idx="1">
                  <c:v>63.4</c:v>
                </c:pt>
                <c:pt idx="2">
                  <c:v>69.2</c:v>
                </c:pt>
                <c:pt idx="3">
                  <c:v>64.599999999999994</c:v>
                </c:pt>
                <c:pt idx="4">
                  <c:v>46.3</c:v>
                </c:pt>
              </c:numCache>
            </c:numRef>
          </c:val>
          <c:extLst>
            <c:ext xmlns:c16="http://schemas.microsoft.com/office/drawing/2014/chart" uri="{C3380CC4-5D6E-409C-BE32-E72D297353CC}">
              <c16:uniqueId val="{00000000-B2C2-414F-BA34-57707D062C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B2C2-414F-BA34-57707D062C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19253967</c:v>
                </c:pt>
                <c:pt idx="1">
                  <c:v>20434833</c:v>
                </c:pt>
                <c:pt idx="2">
                  <c:v>19425350</c:v>
                </c:pt>
                <c:pt idx="3">
                  <c:v>19983100</c:v>
                </c:pt>
                <c:pt idx="4">
                  <c:v>49786233</c:v>
                </c:pt>
              </c:numCache>
            </c:numRef>
          </c:val>
          <c:extLst>
            <c:ext xmlns:c16="http://schemas.microsoft.com/office/drawing/2014/chart" uri="{C3380CC4-5D6E-409C-BE32-E72D297353CC}">
              <c16:uniqueId val="{00000000-BD8C-40F2-BAE8-B42D999197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D8C-40F2-BAE8-B42D999197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12.6</c:v>
                </c:pt>
                <c:pt idx="1">
                  <c:v>11.6</c:v>
                </c:pt>
                <c:pt idx="2">
                  <c:v>9.9</c:v>
                </c:pt>
                <c:pt idx="3">
                  <c:v>10.8</c:v>
                </c:pt>
                <c:pt idx="4">
                  <c:v>9.4</c:v>
                </c:pt>
              </c:numCache>
            </c:numRef>
          </c:val>
          <c:extLst>
            <c:ext xmlns:c16="http://schemas.microsoft.com/office/drawing/2014/chart" uri="{C3380CC4-5D6E-409C-BE32-E72D297353CC}">
              <c16:uniqueId val="{00000000-D0B2-44FA-B346-72A73FB667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D0B2-44FA-B346-72A73FB667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87.9</c:v>
                </c:pt>
                <c:pt idx="1">
                  <c:v>90.9</c:v>
                </c:pt>
                <c:pt idx="2">
                  <c:v>82.2</c:v>
                </c:pt>
                <c:pt idx="3">
                  <c:v>99.4</c:v>
                </c:pt>
                <c:pt idx="4">
                  <c:v>83.7</c:v>
                </c:pt>
              </c:numCache>
            </c:numRef>
          </c:val>
          <c:extLst>
            <c:ext xmlns:c16="http://schemas.microsoft.com/office/drawing/2014/chart" uri="{C3380CC4-5D6E-409C-BE32-E72D297353CC}">
              <c16:uniqueId val="{00000000-E5D9-4B91-A068-1EA74383FB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5D9-4B91-A068-1EA74383FB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58" zoomScaleNormal="100" zoomScaleSheetLayoutView="70" workbookViewId="0">
      <selection activeCell="NQ85" sqref="NQ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徳島県勝浦町　国保勝浦病院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50床以上～100床未満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0">
        <f>データ!Z6</f>
        <v>60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47" t="s">
        <v>10</v>
      </c>
      <c r="NK8" s="148"/>
      <c r="NL8" s="141" t="s">
        <v>11</v>
      </c>
      <c r="NM8" s="141"/>
      <c r="NN8" s="141"/>
      <c r="NO8" s="141"/>
      <c r="NP8" s="141"/>
      <c r="NQ8" s="141"/>
      <c r="NR8" s="141"/>
      <c r="NS8" s="141"/>
      <c r="NT8" s="141"/>
      <c r="NU8" s="141"/>
      <c r="NV8" s="141"/>
      <c r="NW8" s="142"/>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0">
        <f>データ!Q6</f>
        <v>5</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60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6"/>
      <c r="NJ11" s="3"/>
      <c r="NK11" s="3"/>
      <c r="NL11" s="3"/>
      <c r="NM11" s="3"/>
      <c r="NN11" s="3"/>
      <c r="NO11" s="3"/>
      <c r="NP11" s="3"/>
      <c r="NQ11" s="3"/>
      <c r="NR11" s="3"/>
      <c r="NS11" s="3"/>
      <c r="NT11" s="3"/>
      <c r="NU11" s="3"/>
      <c r="NV11" s="3"/>
      <c r="NW11" s="3"/>
      <c r="NX11" s="3"/>
    </row>
    <row r="12" spans="1:388" ht="18.75" customHeight="1" x14ac:dyDescent="0.15">
      <c r="A12" s="2"/>
      <c r="B12" s="120">
        <f>データ!U6</f>
        <v>4962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3495</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1" t="str">
        <f>データ!W6</f>
        <v>第２種該当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１５：１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20">
        <f>データ!AF6</f>
        <v>41</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41</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6"/>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6"/>
      <c r="NJ13" s="7"/>
      <c r="NK13" s="7"/>
      <c r="NL13" s="7"/>
      <c r="NM13" s="7"/>
      <c r="NN13" s="7"/>
      <c r="NO13" s="7"/>
      <c r="NP13" s="7"/>
      <c r="NQ13" s="7"/>
      <c r="NR13" s="7"/>
      <c r="NS13" s="7"/>
      <c r="NT13" s="7"/>
      <c r="NU13" s="7"/>
      <c r="NV13" s="7"/>
      <c r="NW13" s="7"/>
      <c r="NX13" s="7"/>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6"/>
      <c r="NJ14" s="124" t="s">
        <v>34</v>
      </c>
      <c r="NK14" s="124"/>
      <c r="NL14" s="124"/>
      <c r="NM14" s="124"/>
      <c r="NN14" s="124"/>
      <c r="NO14" s="124"/>
      <c r="NP14" s="124"/>
      <c r="NQ14" s="124"/>
      <c r="NR14" s="124"/>
      <c r="NS14" s="124"/>
      <c r="NT14" s="124"/>
      <c r="NU14" s="124"/>
      <c r="NV14" s="124"/>
      <c r="NW14" s="124"/>
      <c r="NX14" s="12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4"/>
      <c r="NK15" s="124"/>
      <c r="NL15" s="124"/>
      <c r="NM15" s="124"/>
      <c r="NN15" s="124"/>
      <c r="NO15" s="124"/>
      <c r="NP15" s="124"/>
      <c r="NQ15" s="124"/>
      <c r="NR15" s="124"/>
      <c r="NS15" s="124"/>
      <c r="NT15" s="124"/>
      <c r="NU15" s="124"/>
      <c r="NV15" s="124"/>
      <c r="NW15" s="124"/>
      <c r="NX15" s="124"/>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5" t="s">
        <v>36</v>
      </c>
      <c r="NK16" s="126"/>
      <c r="NL16" s="126"/>
      <c r="NM16" s="126"/>
      <c r="NN16" s="127"/>
      <c r="NO16" s="125" t="s">
        <v>37</v>
      </c>
      <c r="NP16" s="126"/>
      <c r="NQ16" s="126"/>
      <c r="NR16" s="126"/>
      <c r="NS16" s="127"/>
      <c r="NT16" s="125" t="s">
        <v>38</v>
      </c>
      <c r="NU16" s="126"/>
      <c r="NV16" s="126"/>
      <c r="NW16" s="126"/>
      <c r="NX16" s="127"/>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8"/>
      <c r="NK17" s="129"/>
      <c r="NL17" s="129"/>
      <c r="NM17" s="129"/>
      <c r="NN17" s="130"/>
      <c r="NO17" s="128"/>
      <c r="NP17" s="129"/>
      <c r="NQ17" s="129"/>
      <c r="NR17" s="129"/>
      <c r="NS17" s="130"/>
      <c r="NT17" s="128"/>
      <c r="NU17" s="129"/>
      <c r="NV17" s="129"/>
      <c r="NW17" s="129"/>
      <c r="NX17" s="130"/>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2" t="s">
        <v>39</v>
      </c>
      <c r="NK18" s="113"/>
      <c r="NL18" s="113"/>
      <c r="NM18" s="116" t="s">
        <v>40</v>
      </c>
      <c r="NN18" s="117"/>
      <c r="NO18" s="112" t="s">
        <v>39</v>
      </c>
      <c r="NP18" s="113"/>
      <c r="NQ18" s="113"/>
      <c r="NR18" s="116" t="s">
        <v>40</v>
      </c>
      <c r="NS18" s="117"/>
      <c r="NT18" s="112" t="s">
        <v>39</v>
      </c>
      <c r="NU18" s="113"/>
      <c r="NV18" s="113"/>
      <c r="NW18" s="116" t="s">
        <v>40</v>
      </c>
      <c r="NX18" s="117"/>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4"/>
      <c r="NK19" s="115"/>
      <c r="NL19" s="115"/>
      <c r="NM19" s="118"/>
      <c r="NN19" s="119"/>
      <c r="NO19" s="114"/>
      <c r="NP19" s="115"/>
      <c r="NQ19" s="115"/>
      <c r="NR19" s="118"/>
      <c r="NS19" s="119"/>
      <c r="NT19" s="114"/>
      <c r="NU19" s="115"/>
      <c r="NV19" s="115"/>
      <c r="NW19" s="118"/>
      <c r="NX19" s="119"/>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9" t="s">
        <v>180</v>
      </c>
      <c r="NK22" s="110"/>
      <c r="NL22" s="110"/>
      <c r="NM22" s="110"/>
      <c r="NN22" s="110"/>
      <c r="NO22" s="110"/>
      <c r="NP22" s="110"/>
      <c r="NQ22" s="110"/>
      <c r="NR22" s="110"/>
      <c r="NS22" s="110"/>
      <c r="NT22" s="110"/>
      <c r="NU22" s="110"/>
      <c r="NV22" s="110"/>
      <c r="NW22" s="110"/>
      <c r="NX22" s="111"/>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100.9</v>
      </c>
      <c r="Q33" s="77"/>
      <c r="R33" s="77"/>
      <c r="S33" s="77"/>
      <c r="T33" s="77"/>
      <c r="U33" s="77"/>
      <c r="V33" s="77"/>
      <c r="W33" s="77"/>
      <c r="X33" s="77"/>
      <c r="Y33" s="77"/>
      <c r="Z33" s="77"/>
      <c r="AA33" s="77"/>
      <c r="AB33" s="77"/>
      <c r="AC33" s="77"/>
      <c r="AD33" s="78"/>
      <c r="AE33" s="76">
        <f>データ!AJ7</f>
        <v>100.3</v>
      </c>
      <c r="AF33" s="77"/>
      <c r="AG33" s="77"/>
      <c r="AH33" s="77"/>
      <c r="AI33" s="77"/>
      <c r="AJ33" s="77"/>
      <c r="AK33" s="77"/>
      <c r="AL33" s="77"/>
      <c r="AM33" s="77"/>
      <c r="AN33" s="77"/>
      <c r="AO33" s="77"/>
      <c r="AP33" s="77"/>
      <c r="AQ33" s="77"/>
      <c r="AR33" s="77"/>
      <c r="AS33" s="78"/>
      <c r="AT33" s="76">
        <f>データ!AK7</f>
        <v>103.4</v>
      </c>
      <c r="AU33" s="77"/>
      <c r="AV33" s="77"/>
      <c r="AW33" s="77"/>
      <c r="AX33" s="77"/>
      <c r="AY33" s="77"/>
      <c r="AZ33" s="77"/>
      <c r="BA33" s="77"/>
      <c r="BB33" s="77"/>
      <c r="BC33" s="77"/>
      <c r="BD33" s="77"/>
      <c r="BE33" s="77"/>
      <c r="BF33" s="77"/>
      <c r="BG33" s="77"/>
      <c r="BH33" s="78"/>
      <c r="BI33" s="76">
        <f>データ!AL7</f>
        <v>100.6</v>
      </c>
      <c r="BJ33" s="77"/>
      <c r="BK33" s="77"/>
      <c r="BL33" s="77"/>
      <c r="BM33" s="77"/>
      <c r="BN33" s="77"/>
      <c r="BO33" s="77"/>
      <c r="BP33" s="77"/>
      <c r="BQ33" s="77"/>
      <c r="BR33" s="77"/>
      <c r="BS33" s="77"/>
      <c r="BT33" s="77"/>
      <c r="BU33" s="77"/>
      <c r="BV33" s="77"/>
      <c r="BW33" s="78"/>
      <c r="BX33" s="76">
        <f>データ!AM7</f>
        <v>85.8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78.400000000000006</v>
      </c>
      <c r="DE33" s="77"/>
      <c r="DF33" s="77"/>
      <c r="DG33" s="77"/>
      <c r="DH33" s="77"/>
      <c r="DI33" s="77"/>
      <c r="DJ33" s="77"/>
      <c r="DK33" s="77"/>
      <c r="DL33" s="77"/>
      <c r="DM33" s="77"/>
      <c r="DN33" s="77"/>
      <c r="DO33" s="77"/>
      <c r="DP33" s="77"/>
      <c r="DQ33" s="77"/>
      <c r="DR33" s="78"/>
      <c r="DS33" s="76">
        <f>データ!AU7</f>
        <v>75.2</v>
      </c>
      <c r="DT33" s="77"/>
      <c r="DU33" s="77"/>
      <c r="DV33" s="77"/>
      <c r="DW33" s="77"/>
      <c r="DX33" s="77"/>
      <c r="DY33" s="77"/>
      <c r="DZ33" s="77"/>
      <c r="EA33" s="77"/>
      <c r="EB33" s="77"/>
      <c r="EC33" s="77"/>
      <c r="ED33" s="77"/>
      <c r="EE33" s="77"/>
      <c r="EF33" s="77"/>
      <c r="EG33" s="78"/>
      <c r="EH33" s="76">
        <f>データ!AV7</f>
        <v>81.099999999999994</v>
      </c>
      <c r="EI33" s="77"/>
      <c r="EJ33" s="77"/>
      <c r="EK33" s="77"/>
      <c r="EL33" s="77"/>
      <c r="EM33" s="77"/>
      <c r="EN33" s="77"/>
      <c r="EO33" s="77"/>
      <c r="EP33" s="77"/>
      <c r="EQ33" s="77"/>
      <c r="ER33" s="77"/>
      <c r="ES33" s="77"/>
      <c r="ET33" s="77"/>
      <c r="EU33" s="77"/>
      <c r="EV33" s="78"/>
      <c r="EW33" s="76">
        <f>データ!AW7</f>
        <v>70.7</v>
      </c>
      <c r="EX33" s="77"/>
      <c r="EY33" s="77"/>
      <c r="EZ33" s="77"/>
      <c r="FA33" s="77"/>
      <c r="FB33" s="77"/>
      <c r="FC33" s="77"/>
      <c r="FD33" s="77"/>
      <c r="FE33" s="77"/>
      <c r="FF33" s="77"/>
      <c r="FG33" s="77"/>
      <c r="FH33" s="77"/>
      <c r="FI33" s="77"/>
      <c r="FJ33" s="77"/>
      <c r="FK33" s="78"/>
      <c r="FL33" s="76">
        <f>データ!AX7</f>
        <v>79.900000000000006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59</v>
      </c>
      <c r="KG33" s="77"/>
      <c r="KH33" s="77"/>
      <c r="KI33" s="77"/>
      <c r="KJ33" s="77"/>
      <c r="KK33" s="77"/>
      <c r="KL33" s="77"/>
      <c r="KM33" s="77"/>
      <c r="KN33" s="77"/>
      <c r="KO33" s="77"/>
      <c r="KP33" s="77"/>
      <c r="KQ33" s="77"/>
      <c r="KR33" s="77"/>
      <c r="KS33" s="77"/>
      <c r="KT33" s="78"/>
      <c r="KU33" s="76">
        <f>データ!BQ7</f>
        <v>55</v>
      </c>
      <c r="KV33" s="77"/>
      <c r="KW33" s="77"/>
      <c r="KX33" s="77"/>
      <c r="KY33" s="77"/>
      <c r="KZ33" s="77"/>
      <c r="LA33" s="77"/>
      <c r="LB33" s="77"/>
      <c r="LC33" s="77"/>
      <c r="LD33" s="77"/>
      <c r="LE33" s="77"/>
      <c r="LF33" s="77"/>
      <c r="LG33" s="77"/>
      <c r="LH33" s="77"/>
      <c r="LI33" s="78"/>
      <c r="LJ33" s="76">
        <f>データ!BR7</f>
        <v>62.4</v>
      </c>
      <c r="LK33" s="77"/>
      <c r="LL33" s="77"/>
      <c r="LM33" s="77"/>
      <c r="LN33" s="77"/>
      <c r="LO33" s="77"/>
      <c r="LP33" s="77"/>
      <c r="LQ33" s="77"/>
      <c r="LR33" s="77"/>
      <c r="LS33" s="77"/>
      <c r="LT33" s="77"/>
      <c r="LU33" s="77"/>
      <c r="LV33" s="77"/>
      <c r="LW33" s="77"/>
      <c r="LX33" s="78"/>
      <c r="LY33" s="76">
        <f>データ!BS7</f>
        <v>50.3</v>
      </c>
      <c r="LZ33" s="77"/>
      <c r="MA33" s="77"/>
      <c r="MB33" s="77"/>
      <c r="MC33" s="77"/>
      <c r="MD33" s="77"/>
      <c r="ME33" s="77"/>
      <c r="MF33" s="77"/>
      <c r="MG33" s="77"/>
      <c r="MH33" s="77"/>
      <c r="MI33" s="77"/>
      <c r="MJ33" s="77"/>
      <c r="MK33" s="77"/>
      <c r="ML33" s="77"/>
      <c r="MM33" s="78"/>
      <c r="MN33" s="76">
        <f>データ!BT7</f>
        <v>56.2</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183</v>
      </c>
      <c r="NK54" s="108"/>
      <c r="NL54" s="108"/>
      <c r="NM54" s="108"/>
      <c r="NN54" s="108"/>
      <c r="NO54" s="108"/>
      <c r="NP54" s="108"/>
      <c r="NQ54" s="108"/>
      <c r="NR54" s="108"/>
      <c r="NS54" s="108"/>
      <c r="NT54" s="108"/>
      <c r="NU54" s="108"/>
      <c r="NV54" s="108"/>
      <c r="NW54" s="108"/>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21923</v>
      </c>
      <c r="Q55" s="95"/>
      <c r="R55" s="95"/>
      <c r="S55" s="95"/>
      <c r="T55" s="95"/>
      <c r="U55" s="95"/>
      <c r="V55" s="95"/>
      <c r="W55" s="95"/>
      <c r="X55" s="95"/>
      <c r="Y55" s="95"/>
      <c r="Z55" s="95"/>
      <c r="AA55" s="95"/>
      <c r="AB55" s="95"/>
      <c r="AC55" s="95"/>
      <c r="AD55" s="96"/>
      <c r="AE55" s="94">
        <f>データ!CB7</f>
        <v>22422</v>
      </c>
      <c r="AF55" s="95"/>
      <c r="AG55" s="95"/>
      <c r="AH55" s="95"/>
      <c r="AI55" s="95"/>
      <c r="AJ55" s="95"/>
      <c r="AK55" s="95"/>
      <c r="AL55" s="95"/>
      <c r="AM55" s="95"/>
      <c r="AN55" s="95"/>
      <c r="AO55" s="95"/>
      <c r="AP55" s="95"/>
      <c r="AQ55" s="95"/>
      <c r="AR55" s="95"/>
      <c r="AS55" s="96"/>
      <c r="AT55" s="94">
        <f>データ!CC7</f>
        <v>22984</v>
      </c>
      <c r="AU55" s="95"/>
      <c r="AV55" s="95"/>
      <c r="AW55" s="95"/>
      <c r="AX55" s="95"/>
      <c r="AY55" s="95"/>
      <c r="AZ55" s="95"/>
      <c r="BA55" s="95"/>
      <c r="BB55" s="95"/>
      <c r="BC55" s="95"/>
      <c r="BD55" s="95"/>
      <c r="BE55" s="95"/>
      <c r="BF55" s="95"/>
      <c r="BG55" s="95"/>
      <c r="BH55" s="96"/>
      <c r="BI55" s="94">
        <f>データ!CD7</f>
        <v>24456</v>
      </c>
      <c r="BJ55" s="95"/>
      <c r="BK55" s="95"/>
      <c r="BL55" s="95"/>
      <c r="BM55" s="95"/>
      <c r="BN55" s="95"/>
      <c r="BO55" s="95"/>
      <c r="BP55" s="95"/>
      <c r="BQ55" s="95"/>
      <c r="BR55" s="95"/>
      <c r="BS55" s="95"/>
      <c r="BT55" s="95"/>
      <c r="BU55" s="95"/>
      <c r="BV55" s="95"/>
      <c r="BW55" s="96"/>
      <c r="BX55" s="94">
        <f>データ!CE7</f>
        <v>23940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8536</v>
      </c>
      <c r="DE55" s="95"/>
      <c r="DF55" s="95"/>
      <c r="DG55" s="95"/>
      <c r="DH55" s="95"/>
      <c r="DI55" s="95"/>
      <c r="DJ55" s="95"/>
      <c r="DK55" s="95"/>
      <c r="DL55" s="95"/>
      <c r="DM55" s="95"/>
      <c r="DN55" s="95"/>
      <c r="DO55" s="95"/>
      <c r="DP55" s="95"/>
      <c r="DQ55" s="95"/>
      <c r="DR55" s="96"/>
      <c r="DS55" s="94">
        <f>データ!CM7</f>
        <v>7862</v>
      </c>
      <c r="DT55" s="95"/>
      <c r="DU55" s="95"/>
      <c r="DV55" s="95"/>
      <c r="DW55" s="95"/>
      <c r="DX55" s="95"/>
      <c r="DY55" s="95"/>
      <c r="DZ55" s="95"/>
      <c r="EA55" s="95"/>
      <c r="EB55" s="95"/>
      <c r="EC55" s="95"/>
      <c r="ED55" s="95"/>
      <c r="EE55" s="95"/>
      <c r="EF55" s="95"/>
      <c r="EG55" s="96"/>
      <c r="EH55" s="94">
        <f>データ!CN7</f>
        <v>7972</v>
      </c>
      <c r="EI55" s="95"/>
      <c r="EJ55" s="95"/>
      <c r="EK55" s="95"/>
      <c r="EL55" s="95"/>
      <c r="EM55" s="95"/>
      <c r="EN55" s="95"/>
      <c r="EO55" s="95"/>
      <c r="EP55" s="95"/>
      <c r="EQ55" s="95"/>
      <c r="ER55" s="95"/>
      <c r="ES55" s="95"/>
      <c r="ET55" s="95"/>
      <c r="EU55" s="95"/>
      <c r="EV55" s="96"/>
      <c r="EW55" s="94">
        <f>データ!CO7</f>
        <v>7924</v>
      </c>
      <c r="EX55" s="95"/>
      <c r="EY55" s="95"/>
      <c r="EZ55" s="95"/>
      <c r="FA55" s="95"/>
      <c r="FB55" s="95"/>
      <c r="FC55" s="95"/>
      <c r="FD55" s="95"/>
      <c r="FE55" s="95"/>
      <c r="FF55" s="95"/>
      <c r="FG55" s="95"/>
      <c r="FH55" s="95"/>
      <c r="FI55" s="95"/>
      <c r="FJ55" s="95"/>
      <c r="FK55" s="96"/>
      <c r="FL55" s="94">
        <f>データ!CP7</f>
        <v>8447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87.9</v>
      </c>
      <c r="GS55" s="77"/>
      <c r="GT55" s="77"/>
      <c r="GU55" s="77"/>
      <c r="GV55" s="77"/>
      <c r="GW55" s="77"/>
      <c r="GX55" s="77"/>
      <c r="GY55" s="77"/>
      <c r="GZ55" s="77"/>
      <c r="HA55" s="77"/>
      <c r="HB55" s="77"/>
      <c r="HC55" s="77"/>
      <c r="HD55" s="77"/>
      <c r="HE55" s="77"/>
      <c r="HF55" s="78"/>
      <c r="HG55" s="76">
        <f>データ!CX7</f>
        <v>90.9</v>
      </c>
      <c r="HH55" s="77"/>
      <c r="HI55" s="77"/>
      <c r="HJ55" s="77"/>
      <c r="HK55" s="77"/>
      <c r="HL55" s="77"/>
      <c r="HM55" s="77"/>
      <c r="HN55" s="77"/>
      <c r="HO55" s="77"/>
      <c r="HP55" s="77"/>
      <c r="HQ55" s="77"/>
      <c r="HR55" s="77"/>
      <c r="HS55" s="77"/>
      <c r="HT55" s="77"/>
      <c r="HU55" s="78"/>
      <c r="HV55" s="76">
        <f>データ!CY7</f>
        <v>82.2</v>
      </c>
      <c r="HW55" s="77"/>
      <c r="HX55" s="77"/>
      <c r="HY55" s="77"/>
      <c r="HZ55" s="77"/>
      <c r="IA55" s="77"/>
      <c r="IB55" s="77"/>
      <c r="IC55" s="77"/>
      <c r="ID55" s="77"/>
      <c r="IE55" s="77"/>
      <c r="IF55" s="77"/>
      <c r="IG55" s="77"/>
      <c r="IH55" s="77"/>
      <c r="II55" s="77"/>
      <c r="IJ55" s="78"/>
      <c r="IK55" s="76">
        <f>データ!CZ7</f>
        <v>99.4</v>
      </c>
      <c r="IL55" s="77"/>
      <c r="IM55" s="77"/>
      <c r="IN55" s="77"/>
      <c r="IO55" s="77"/>
      <c r="IP55" s="77"/>
      <c r="IQ55" s="77"/>
      <c r="IR55" s="77"/>
      <c r="IS55" s="77"/>
      <c r="IT55" s="77"/>
      <c r="IU55" s="77"/>
      <c r="IV55" s="77"/>
      <c r="IW55" s="77"/>
      <c r="IX55" s="77"/>
      <c r="IY55" s="78"/>
      <c r="IZ55" s="76">
        <f>データ!DA7</f>
        <v>83.7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12.6</v>
      </c>
      <c r="KG55" s="77"/>
      <c r="KH55" s="77"/>
      <c r="KI55" s="77"/>
      <c r="KJ55" s="77"/>
      <c r="KK55" s="77"/>
      <c r="KL55" s="77"/>
      <c r="KM55" s="77"/>
      <c r="KN55" s="77"/>
      <c r="KO55" s="77"/>
      <c r="KP55" s="77"/>
      <c r="KQ55" s="77"/>
      <c r="KR55" s="77"/>
      <c r="KS55" s="77"/>
      <c r="KT55" s="78"/>
      <c r="KU55" s="76">
        <f>データ!DI7</f>
        <v>11.6</v>
      </c>
      <c r="KV55" s="77"/>
      <c r="KW55" s="77"/>
      <c r="KX55" s="77"/>
      <c r="KY55" s="77"/>
      <c r="KZ55" s="77"/>
      <c r="LA55" s="77"/>
      <c r="LB55" s="77"/>
      <c r="LC55" s="77"/>
      <c r="LD55" s="77"/>
      <c r="LE55" s="77"/>
      <c r="LF55" s="77"/>
      <c r="LG55" s="77"/>
      <c r="LH55" s="77"/>
      <c r="LI55" s="78"/>
      <c r="LJ55" s="76">
        <f>データ!DJ7</f>
        <v>9.9</v>
      </c>
      <c r="LK55" s="77"/>
      <c r="LL55" s="77"/>
      <c r="LM55" s="77"/>
      <c r="LN55" s="77"/>
      <c r="LO55" s="77"/>
      <c r="LP55" s="77"/>
      <c r="LQ55" s="77"/>
      <c r="LR55" s="77"/>
      <c r="LS55" s="77"/>
      <c r="LT55" s="77"/>
      <c r="LU55" s="77"/>
      <c r="LV55" s="77"/>
      <c r="LW55" s="77"/>
      <c r="LX55" s="78"/>
      <c r="LY55" s="76">
        <f>データ!DK7</f>
        <v>10.8</v>
      </c>
      <c r="LZ55" s="77"/>
      <c r="MA55" s="77"/>
      <c r="MB55" s="77"/>
      <c r="MC55" s="77"/>
      <c r="MD55" s="77"/>
      <c r="ME55" s="77"/>
      <c r="MF55" s="77"/>
      <c r="MG55" s="77"/>
      <c r="MH55" s="77"/>
      <c r="MI55" s="77"/>
      <c r="MJ55" s="77"/>
      <c r="MK55" s="77"/>
      <c r="ML55" s="77"/>
      <c r="MM55" s="78"/>
      <c r="MN55" s="76">
        <f>データ!DL7</f>
        <v>9.4</v>
      </c>
      <c r="MO55" s="77"/>
      <c r="MP55" s="77"/>
      <c r="MQ55" s="77"/>
      <c r="MR55" s="77"/>
      <c r="MS55" s="77"/>
      <c r="MT55" s="77"/>
      <c r="MU55" s="77"/>
      <c r="MV55" s="77"/>
      <c r="MW55" s="77"/>
      <c r="MX55" s="77"/>
      <c r="MY55" s="77"/>
      <c r="MZ55" s="77"/>
      <c r="NA55" s="77"/>
      <c r="NB55" s="78"/>
      <c r="NC55" s="5"/>
      <c r="ND55" s="5"/>
      <c r="NE55" s="5"/>
      <c r="NF55" s="5"/>
      <c r="NG55" s="5"/>
      <c r="NH55" s="17"/>
      <c r="NI55" s="2"/>
      <c r="NJ55" s="102"/>
      <c r="NK55" s="108"/>
      <c r="NL55" s="108"/>
      <c r="NM55" s="108"/>
      <c r="NN55" s="108"/>
      <c r="NO55" s="108"/>
      <c r="NP55" s="108"/>
      <c r="NQ55" s="108"/>
      <c r="NR55" s="108"/>
      <c r="NS55" s="108"/>
      <c r="NT55" s="108"/>
      <c r="NU55" s="108"/>
      <c r="NV55" s="108"/>
      <c r="NW55" s="108"/>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8"/>
      <c r="NL56" s="108"/>
      <c r="NM56" s="108"/>
      <c r="NN56" s="108"/>
      <c r="NO56" s="108"/>
      <c r="NP56" s="108"/>
      <c r="NQ56" s="108"/>
      <c r="NR56" s="108"/>
      <c r="NS56" s="108"/>
      <c r="NT56" s="108"/>
      <c r="NU56" s="108"/>
      <c r="NV56" s="108"/>
      <c r="NW56" s="108"/>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8"/>
      <c r="NL57" s="108"/>
      <c r="NM57" s="108"/>
      <c r="NN57" s="108"/>
      <c r="NO57" s="108"/>
      <c r="NP57" s="108"/>
      <c r="NQ57" s="108"/>
      <c r="NR57" s="108"/>
      <c r="NS57" s="108"/>
      <c r="NT57" s="108"/>
      <c r="NU57" s="108"/>
      <c r="NV57" s="108"/>
      <c r="NW57" s="108"/>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8"/>
      <c r="NL58" s="108"/>
      <c r="NM58" s="108"/>
      <c r="NN58" s="108"/>
      <c r="NO58" s="108"/>
      <c r="NP58" s="108"/>
      <c r="NQ58" s="108"/>
      <c r="NR58" s="108"/>
      <c r="NS58" s="108"/>
      <c r="NT58" s="108"/>
      <c r="NU58" s="108"/>
      <c r="NV58" s="108"/>
      <c r="NW58" s="108"/>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8"/>
      <c r="NL59" s="108"/>
      <c r="NM59" s="108"/>
      <c r="NN59" s="108"/>
      <c r="NO59" s="108"/>
      <c r="NP59" s="108"/>
      <c r="NQ59" s="108"/>
      <c r="NR59" s="108"/>
      <c r="NS59" s="108"/>
      <c r="NT59" s="108"/>
      <c r="NU59" s="108"/>
      <c r="NV59" s="108"/>
      <c r="NW59" s="108"/>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8"/>
      <c r="NL60" s="108"/>
      <c r="NM60" s="108"/>
      <c r="NN60" s="108"/>
      <c r="NO60" s="108"/>
      <c r="NP60" s="108"/>
      <c r="NQ60" s="108"/>
      <c r="NR60" s="108"/>
      <c r="NS60" s="108"/>
      <c r="NT60" s="108"/>
      <c r="NU60" s="108"/>
      <c r="NV60" s="108"/>
      <c r="NW60" s="108"/>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8"/>
      <c r="NL61" s="108"/>
      <c r="NM61" s="108"/>
      <c r="NN61" s="108"/>
      <c r="NO61" s="108"/>
      <c r="NP61" s="108"/>
      <c r="NQ61" s="108"/>
      <c r="NR61" s="108"/>
      <c r="NS61" s="108"/>
      <c r="NT61" s="108"/>
      <c r="NU61" s="108"/>
      <c r="NV61" s="108"/>
      <c r="NW61" s="108"/>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8"/>
      <c r="NL62" s="108"/>
      <c r="NM62" s="108"/>
      <c r="NN62" s="108"/>
      <c r="NO62" s="108"/>
      <c r="NP62" s="108"/>
      <c r="NQ62" s="108"/>
      <c r="NR62" s="108"/>
      <c r="NS62" s="108"/>
      <c r="NT62" s="108"/>
      <c r="NU62" s="108"/>
      <c r="NV62" s="108"/>
      <c r="NW62" s="108"/>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8"/>
      <c r="NL63" s="108"/>
      <c r="NM63" s="108"/>
      <c r="NN63" s="108"/>
      <c r="NO63" s="108"/>
      <c r="NP63" s="108"/>
      <c r="NQ63" s="108"/>
      <c r="NR63" s="108"/>
      <c r="NS63" s="108"/>
      <c r="NT63" s="108"/>
      <c r="NU63" s="108"/>
      <c r="NV63" s="108"/>
      <c r="NW63" s="108"/>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8"/>
      <c r="NL64" s="108"/>
      <c r="NM64" s="108"/>
      <c r="NN64" s="108"/>
      <c r="NO64" s="108"/>
      <c r="NP64" s="108"/>
      <c r="NQ64" s="108"/>
      <c r="NR64" s="108"/>
      <c r="NS64" s="108"/>
      <c r="NT64" s="108"/>
      <c r="NU64" s="108"/>
      <c r="NV64" s="108"/>
      <c r="NW64" s="108"/>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8"/>
      <c r="NL65" s="108"/>
      <c r="NM65" s="108"/>
      <c r="NN65" s="108"/>
      <c r="NO65" s="108"/>
      <c r="NP65" s="108"/>
      <c r="NQ65" s="108"/>
      <c r="NR65" s="108"/>
      <c r="NS65" s="108"/>
      <c r="NT65" s="108"/>
      <c r="NU65" s="108"/>
      <c r="NV65" s="108"/>
      <c r="NW65" s="108"/>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8"/>
      <c r="NL66" s="108"/>
      <c r="NM66" s="108"/>
      <c r="NN66" s="108"/>
      <c r="NO66" s="108"/>
      <c r="NP66" s="108"/>
      <c r="NQ66" s="108"/>
      <c r="NR66" s="108"/>
      <c r="NS66" s="108"/>
      <c r="NT66" s="108"/>
      <c r="NU66" s="108"/>
      <c r="NV66" s="108"/>
      <c r="NW66" s="108"/>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67.8</v>
      </c>
      <c r="V79" s="71"/>
      <c r="W79" s="71"/>
      <c r="X79" s="71"/>
      <c r="Y79" s="71"/>
      <c r="Z79" s="71"/>
      <c r="AA79" s="71"/>
      <c r="AB79" s="71"/>
      <c r="AC79" s="71"/>
      <c r="AD79" s="71"/>
      <c r="AE79" s="71"/>
      <c r="AF79" s="71"/>
      <c r="AG79" s="71"/>
      <c r="AH79" s="71"/>
      <c r="AI79" s="71"/>
      <c r="AJ79" s="71"/>
      <c r="AK79" s="71"/>
      <c r="AL79" s="71"/>
      <c r="AM79" s="71"/>
      <c r="AN79" s="71">
        <f>データ!DT7</f>
        <v>65.099999999999994</v>
      </c>
      <c r="AO79" s="71"/>
      <c r="AP79" s="71"/>
      <c r="AQ79" s="71"/>
      <c r="AR79" s="71"/>
      <c r="AS79" s="71"/>
      <c r="AT79" s="71"/>
      <c r="AU79" s="71"/>
      <c r="AV79" s="71"/>
      <c r="AW79" s="71"/>
      <c r="AX79" s="71"/>
      <c r="AY79" s="71"/>
      <c r="AZ79" s="71"/>
      <c r="BA79" s="71"/>
      <c r="BB79" s="71"/>
      <c r="BC79" s="71"/>
      <c r="BD79" s="71"/>
      <c r="BE79" s="71"/>
      <c r="BF79" s="71"/>
      <c r="BG79" s="71">
        <f>データ!DU7</f>
        <v>67.400000000000006</v>
      </c>
      <c r="BH79" s="71"/>
      <c r="BI79" s="71"/>
      <c r="BJ79" s="71"/>
      <c r="BK79" s="71"/>
      <c r="BL79" s="71"/>
      <c r="BM79" s="71"/>
      <c r="BN79" s="71"/>
      <c r="BO79" s="71"/>
      <c r="BP79" s="71"/>
      <c r="BQ79" s="71"/>
      <c r="BR79" s="71"/>
      <c r="BS79" s="71"/>
      <c r="BT79" s="71"/>
      <c r="BU79" s="71"/>
      <c r="BV79" s="71"/>
      <c r="BW79" s="71"/>
      <c r="BX79" s="71"/>
      <c r="BY79" s="71"/>
      <c r="BZ79" s="71">
        <f>データ!DV7</f>
        <v>67.2</v>
      </c>
      <c r="CA79" s="71"/>
      <c r="CB79" s="71"/>
      <c r="CC79" s="71"/>
      <c r="CD79" s="71"/>
      <c r="CE79" s="71"/>
      <c r="CF79" s="71"/>
      <c r="CG79" s="71"/>
      <c r="CH79" s="71"/>
      <c r="CI79" s="71"/>
      <c r="CJ79" s="71"/>
      <c r="CK79" s="71"/>
      <c r="CL79" s="71"/>
      <c r="CM79" s="71"/>
      <c r="CN79" s="71"/>
      <c r="CO79" s="71"/>
      <c r="CP79" s="71"/>
      <c r="CQ79" s="71"/>
      <c r="CR79" s="71"/>
      <c r="CS79" s="71">
        <f>データ!DW7</f>
        <v>26.6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79.400000000000006</v>
      </c>
      <c r="EP79" s="71"/>
      <c r="EQ79" s="71"/>
      <c r="ER79" s="71"/>
      <c r="ES79" s="71"/>
      <c r="ET79" s="71"/>
      <c r="EU79" s="71"/>
      <c r="EV79" s="71"/>
      <c r="EW79" s="71"/>
      <c r="EX79" s="71"/>
      <c r="EY79" s="71"/>
      <c r="EZ79" s="71"/>
      <c r="FA79" s="71"/>
      <c r="FB79" s="71"/>
      <c r="FC79" s="71"/>
      <c r="FD79" s="71"/>
      <c r="FE79" s="71"/>
      <c r="FF79" s="71"/>
      <c r="FG79" s="71"/>
      <c r="FH79" s="71">
        <f>データ!EE7</f>
        <v>63.4</v>
      </c>
      <c r="FI79" s="71"/>
      <c r="FJ79" s="71"/>
      <c r="FK79" s="71"/>
      <c r="FL79" s="71"/>
      <c r="FM79" s="71"/>
      <c r="FN79" s="71"/>
      <c r="FO79" s="71"/>
      <c r="FP79" s="71"/>
      <c r="FQ79" s="71"/>
      <c r="FR79" s="71"/>
      <c r="FS79" s="71"/>
      <c r="FT79" s="71"/>
      <c r="FU79" s="71"/>
      <c r="FV79" s="71"/>
      <c r="FW79" s="71"/>
      <c r="FX79" s="71"/>
      <c r="FY79" s="71"/>
      <c r="FZ79" s="71"/>
      <c r="GA79" s="71">
        <f>データ!EF7</f>
        <v>69.2</v>
      </c>
      <c r="GB79" s="71"/>
      <c r="GC79" s="71"/>
      <c r="GD79" s="71"/>
      <c r="GE79" s="71"/>
      <c r="GF79" s="71"/>
      <c r="GG79" s="71"/>
      <c r="GH79" s="71"/>
      <c r="GI79" s="71"/>
      <c r="GJ79" s="71"/>
      <c r="GK79" s="71"/>
      <c r="GL79" s="71"/>
      <c r="GM79" s="71"/>
      <c r="GN79" s="71"/>
      <c r="GO79" s="71"/>
      <c r="GP79" s="71"/>
      <c r="GQ79" s="71"/>
      <c r="GR79" s="71"/>
      <c r="GS79" s="71"/>
      <c r="GT79" s="71">
        <f>データ!EG7</f>
        <v>64.599999999999994</v>
      </c>
      <c r="GU79" s="71"/>
      <c r="GV79" s="71"/>
      <c r="GW79" s="71"/>
      <c r="GX79" s="71"/>
      <c r="GY79" s="71"/>
      <c r="GZ79" s="71"/>
      <c r="HA79" s="71"/>
      <c r="HB79" s="71"/>
      <c r="HC79" s="71"/>
      <c r="HD79" s="71"/>
      <c r="HE79" s="71"/>
      <c r="HF79" s="71"/>
      <c r="HG79" s="71"/>
      <c r="HH79" s="71"/>
      <c r="HI79" s="71"/>
      <c r="HJ79" s="71"/>
      <c r="HK79" s="71"/>
      <c r="HL79" s="71"/>
      <c r="HM79" s="71">
        <f>データ!EH7</f>
        <v>46.3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19253967</v>
      </c>
      <c r="JK79" s="69"/>
      <c r="JL79" s="69"/>
      <c r="JM79" s="69"/>
      <c r="JN79" s="69"/>
      <c r="JO79" s="69"/>
      <c r="JP79" s="69"/>
      <c r="JQ79" s="69"/>
      <c r="JR79" s="69"/>
      <c r="JS79" s="69"/>
      <c r="JT79" s="69"/>
      <c r="JU79" s="69"/>
      <c r="JV79" s="69"/>
      <c r="JW79" s="69"/>
      <c r="JX79" s="69"/>
      <c r="JY79" s="69"/>
      <c r="JZ79" s="69"/>
      <c r="KA79" s="69"/>
      <c r="KB79" s="69"/>
      <c r="KC79" s="69">
        <f>データ!EP7</f>
        <v>20434833</v>
      </c>
      <c r="KD79" s="69"/>
      <c r="KE79" s="69"/>
      <c r="KF79" s="69"/>
      <c r="KG79" s="69"/>
      <c r="KH79" s="69"/>
      <c r="KI79" s="69"/>
      <c r="KJ79" s="69"/>
      <c r="KK79" s="69"/>
      <c r="KL79" s="69"/>
      <c r="KM79" s="69"/>
      <c r="KN79" s="69"/>
      <c r="KO79" s="69"/>
      <c r="KP79" s="69"/>
      <c r="KQ79" s="69"/>
      <c r="KR79" s="69"/>
      <c r="KS79" s="69"/>
      <c r="KT79" s="69"/>
      <c r="KU79" s="69"/>
      <c r="KV79" s="69">
        <f>データ!EQ7</f>
        <v>19425350</v>
      </c>
      <c r="KW79" s="69"/>
      <c r="KX79" s="69"/>
      <c r="KY79" s="69"/>
      <c r="KZ79" s="69"/>
      <c r="LA79" s="69"/>
      <c r="LB79" s="69"/>
      <c r="LC79" s="69"/>
      <c r="LD79" s="69"/>
      <c r="LE79" s="69"/>
      <c r="LF79" s="69"/>
      <c r="LG79" s="69"/>
      <c r="LH79" s="69"/>
      <c r="LI79" s="69"/>
      <c r="LJ79" s="69"/>
      <c r="LK79" s="69"/>
      <c r="LL79" s="69"/>
      <c r="LM79" s="69"/>
      <c r="LN79" s="69"/>
      <c r="LO79" s="69">
        <f>データ!ER7</f>
        <v>19983100</v>
      </c>
      <c r="LP79" s="69"/>
      <c r="LQ79" s="69"/>
      <c r="LR79" s="69"/>
      <c r="LS79" s="69"/>
      <c r="LT79" s="69"/>
      <c r="LU79" s="69"/>
      <c r="LV79" s="69"/>
      <c r="LW79" s="69"/>
      <c r="LX79" s="69"/>
      <c r="LY79" s="69"/>
      <c r="LZ79" s="69"/>
      <c r="MA79" s="69"/>
      <c r="MB79" s="69"/>
      <c r="MC79" s="69"/>
      <c r="MD79" s="69"/>
      <c r="ME79" s="69"/>
      <c r="MF79" s="69"/>
      <c r="MG79" s="69"/>
      <c r="MH79" s="69">
        <f>データ!ES7</f>
        <v>49786233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CrJoHtqqgNQ1kWM7a4EA/l+maoFWxSwSC/RdId0tdKUYqQC0Lb0aRgVd0NHAwd2XCdAUPpjKKujnbVmd6UvgA==" saltValue="tWGHv3LIUn/5Gn3LhhSN6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5" t="s">
        <v>108</v>
      </c>
      <c r="AJ4" s="156"/>
      <c r="AK4" s="156"/>
      <c r="AL4" s="156"/>
      <c r="AM4" s="156"/>
      <c r="AN4" s="156"/>
      <c r="AO4" s="156"/>
      <c r="AP4" s="156"/>
      <c r="AQ4" s="156"/>
      <c r="AR4" s="156"/>
      <c r="AS4" s="157"/>
      <c r="AT4" s="158" t="s">
        <v>109</v>
      </c>
      <c r="AU4" s="154"/>
      <c r="AV4" s="154"/>
      <c r="AW4" s="154"/>
      <c r="AX4" s="154"/>
      <c r="AY4" s="154"/>
      <c r="AZ4" s="154"/>
      <c r="BA4" s="154"/>
      <c r="BB4" s="154"/>
      <c r="BC4" s="154"/>
      <c r="BD4" s="154"/>
      <c r="BE4" s="158" t="s">
        <v>110</v>
      </c>
      <c r="BF4" s="154"/>
      <c r="BG4" s="154"/>
      <c r="BH4" s="154"/>
      <c r="BI4" s="154"/>
      <c r="BJ4" s="154"/>
      <c r="BK4" s="154"/>
      <c r="BL4" s="154"/>
      <c r="BM4" s="154"/>
      <c r="BN4" s="154"/>
      <c r="BO4" s="154"/>
      <c r="BP4" s="155" t="s">
        <v>111</v>
      </c>
      <c r="BQ4" s="156"/>
      <c r="BR4" s="156"/>
      <c r="BS4" s="156"/>
      <c r="BT4" s="156"/>
      <c r="BU4" s="156"/>
      <c r="BV4" s="156"/>
      <c r="BW4" s="156"/>
      <c r="BX4" s="156"/>
      <c r="BY4" s="156"/>
      <c r="BZ4" s="157"/>
      <c r="CA4" s="154" t="s">
        <v>112</v>
      </c>
      <c r="CB4" s="154"/>
      <c r="CC4" s="154"/>
      <c r="CD4" s="154"/>
      <c r="CE4" s="154"/>
      <c r="CF4" s="154"/>
      <c r="CG4" s="154"/>
      <c r="CH4" s="154"/>
      <c r="CI4" s="154"/>
      <c r="CJ4" s="154"/>
      <c r="CK4" s="154"/>
      <c r="CL4" s="158" t="s">
        <v>113</v>
      </c>
      <c r="CM4" s="154"/>
      <c r="CN4" s="154"/>
      <c r="CO4" s="154"/>
      <c r="CP4" s="154"/>
      <c r="CQ4" s="154"/>
      <c r="CR4" s="154"/>
      <c r="CS4" s="154"/>
      <c r="CT4" s="154"/>
      <c r="CU4" s="154"/>
      <c r="CV4" s="154"/>
      <c r="CW4" s="154" t="s">
        <v>114</v>
      </c>
      <c r="CX4" s="154"/>
      <c r="CY4" s="154"/>
      <c r="CZ4" s="154"/>
      <c r="DA4" s="154"/>
      <c r="DB4" s="154"/>
      <c r="DC4" s="154"/>
      <c r="DD4" s="154"/>
      <c r="DE4" s="154"/>
      <c r="DF4" s="154"/>
      <c r="DG4" s="154"/>
      <c r="DH4" s="154" t="s">
        <v>115</v>
      </c>
      <c r="DI4" s="154"/>
      <c r="DJ4" s="154"/>
      <c r="DK4" s="154"/>
      <c r="DL4" s="154"/>
      <c r="DM4" s="154"/>
      <c r="DN4" s="154"/>
      <c r="DO4" s="154"/>
      <c r="DP4" s="154"/>
      <c r="DQ4" s="154"/>
      <c r="DR4" s="154"/>
      <c r="DS4" s="155" t="s">
        <v>116</v>
      </c>
      <c r="DT4" s="156"/>
      <c r="DU4" s="156"/>
      <c r="DV4" s="156"/>
      <c r="DW4" s="156"/>
      <c r="DX4" s="156"/>
      <c r="DY4" s="156"/>
      <c r="DZ4" s="156"/>
      <c r="EA4" s="156"/>
      <c r="EB4" s="156"/>
      <c r="EC4" s="157"/>
      <c r="ED4" s="154" t="s">
        <v>117</v>
      </c>
      <c r="EE4" s="154"/>
      <c r="EF4" s="154"/>
      <c r="EG4" s="154"/>
      <c r="EH4" s="154"/>
      <c r="EI4" s="154"/>
      <c r="EJ4" s="154"/>
      <c r="EK4" s="154"/>
      <c r="EL4" s="154"/>
      <c r="EM4" s="154"/>
      <c r="EN4" s="154"/>
      <c r="EO4" s="154" t="s">
        <v>118</v>
      </c>
      <c r="EP4" s="154"/>
      <c r="EQ4" s="154"/>
      <c r="ER4" s="154"/>
      <c r="ES4" s="154"/>
      <c r="ET4" s="154"/>
      <c r="EU4" s="154"/>
      <c r="EV4" s="154"/>
      <c r="EW4" s="154"/>
      <c r="EX4" s="154"/>
      <c r="EY4" s="154"/>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157</v>
      </c>
      <c r="AY5" s="52" t="s">
        <v>148</v>
      </c>
      <c r="AZ5" s="52" t="s">
        <v>149</v>
      </c>
      <c r="BA5" s="52" t="s">
        <v>150</v>
      </c>
      <c r="BB5" s="52" t="s">
        <v>151</v>
      </c>
      <c r="BC5" s="52" t="s">
        <v>152</v>
      </c>
      <c r="BD5" s="52" t="s">
        <v>153</v>
      </c>
      <c r="BE5" s="52" t="s">
        <v>154</v>
      </c>
      <c r="BF5" s="52" t="s">
        <v>158</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154</v>
      </c>
      <c r="CB5" s="52" t="s">
        <v>144</v>
      </c>
      <c r="CC5" s="52" t="s">
        <v>145</v>
      </c>
      <c r="CD5" s="52" t="s">
        <v>146</v>
      </c>
      <c r="CE5" s="52" t="s">
        <v>147</v>
      </c>
      <c r="CF5" s="52" t="s">
        <v>148</v>
      </c>
      <c r="CG5" s="52" t="s">
        <v>149</v>
      </c>
      <c r="CH5" s="52" t="s">
        <v>150</v>
      </c>
      <c r="CI5" s="52" t="s">
        <v>151</v>
      </c>
      <c r="CJ5" s="52" t="s">
        <v>152</v>
      </c>
      <c r="CK5" s="52" t="s">
        <v>153</v>
      </c>
      <c r="CL5" s="52" t="s">
        <v>143</v>
      </c>
      <c r="CM5" s="52" t="s">
        <v>158</v>
      </c>
      <c r="CN5" s="52" t="s">
        <v>155</v>
      </c>
      <c r="CO5" s="52" t="s">
        <v>146</v>
      </c>
      <c r="CP5" s="52" t="s">
        <v>147</v>
      </c>
      <c r="CQ5" s="52" t="s">
        <v>148</v>
      </c>
      <c r="CR5" s="52" t="s">
        <v>149</v>
      </c>
      <c r="CS5" s="52" t="s">
        <v>150</v>
      </c>
      <c r="CT5" s="52" t="s">
        <v>151</v>
      </c>
      <c r="CU5" s="52" t="s">
        <v>152</v>
      </c>
      <c r="CV5" s="52" t="s">
        <v>153</v>
      </c>
      <c r="CW5" s="52" t="s">
        <v>143</v>
      </c>
      <c r="CX5" s="52" t="s">
        <v>158</v>
      </c>
      <c r="CY5" s="52" t="s">
        <v>155</v>
      </c>
      <c r="CZ5" s="52" t="s">
        <v>146</v>
      </c>
      <c r="DA5" s="52" t="s">
        <v>147</v>
      </c>
      <c r="DB5" s="52" t="s">
        <v>148</v>
      </c>
      <c r="DC5" s="52" t="s">
        <v>149</v>
      </c>
      <c r="DD5" s="52" t="s">
        <v>150</v>
      </c>
      <c r="DE5" s="52" t="s">
        <v>151</v>
      </c>
      <c r="DF5" s="52" t="s">
        <v>152</v>
      </c>
      <c r="DG5" s="52" t="s">
        <v>153</v>
      </c>
      <c r="DH5" s="52" t="s">
        <v>143</v>
      </c>
      <c r="DI5" s="52" t="s">
        <v>144</v>
      </c>
      <c r="DJ5" s="52" t="s">
        <v>155</v>
      </c>
      <c r="DK5" s="52" t="s">
        <v>156</v>
      </c>
      <c r="DL5" s="52" t="s">
        <v>147</v>
      </c>
      <c r="DM5" s="52" t="s">
        <v>148</v>
      </c>
      <c r="DN5" s="52" t="s">
        <v>149</v>
      </c>
      <c r="DO5" s="52" t="s">
        <v>150</v>
      </c>
      <c r="DP5" s="52" t="s">
        <v>151</v>
      </c>
      <c r="DQ5" s="52" t="s">
        <v>152</v>
      </c>
      <c r="DR5" s="52" t="s">
        <v>153</v>
      </c>
      <c r="DS5" s="52" t="s">
        <v>154</v>
      </c>
      <c r="DT5" s="52" t="s">
        <v>144</v>
      </c>
      <c r="DU5" s="52" t="s">
        <v>155</v>
      </c>
      <c r="DV5" s="52" t="s">
        <v>146</v>
      </c>
      <c r="DW5" s="52" t="s">
        <v>147</v>
      </c>
      <c r="DX5" s="52" t="s">
        <v>148</v>
      </c>
      <c r="DY5" s="52" t="s">
        <v>149</v>
      </c>
      <c r="DZ5" s="52" t="s">
        <v>150</v>
      </c>
      <c r="EA5" s="52" t="s">
        <v>151</v>
      </c>
      <c r="EB5" s="52" t="s">
        <v>152</v>
      </c>
      <c r="EC5" s="52" t="s">
        <v>153</v>
      </c>
      <c r="ED5" s="52" t="s">
        <v>143</v>
      </c>
      <c r="EE5" s="52" t="s">
        <v>158</v>
      </c>
      <c r="EF5" s="52" t="s">
        <v>145</v>
      </c>
      <c r="EG5" s="52" t="s">
        <v>156</v>
      </c>
      <c r="EH5" s="52" t="s">
        <v>147</v>
      </c>
      <c r="EI5" s="52" t="s">
        <v>148</v>
      </c>
      <c r="EJ5" s="52" t="s">
        <v>149</v>
      </c>
      <c r="EK5" s="52" t="s">
        <v>150</v>
      </c>
      <c r="EL5" s="52" t="s">
        <v>151</v>
      </c>
      <c r="EM5" s="52" t="s">
        <v>152</v>
      </c>
      <c r="EN5" s="52" t="s">
        <v>159</v>
      </c>
      <c r="EO5" s="52" t="s">
        <v>143</v>
      </c>
      <c r="EP5" s="52" t="s">
        <v>144</v>
      </c>
      <c r="EQ5" s="52" t="s">
        <v>155</v>
      </c>
      <c r="ER5" s="52" t="s">
        <v>156</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363014</v>
      </c>
      <c r="D6" s="53">
        <f t="shared" si="2"/>
        <v>46</v>
      </c>
      <c r="E6" s="53">
        <f t="shared" si="2"/>
        <v>6</v>
      </c>
      <c r="F6" s="53">
        <f t="shared" si="2"/>
        <v>0</v>
      </c>
      <c r="G6" s="53">
        <f t="shared" si="2"/>
        <v>1</v>
      </c>
      <c r="H6" s="159" t="str">
        <f>IF(H8&lt;&gt;I8,H8,"")&amp;IF(I8&lt;&gt;J8,I8,"")&amp;"　"&amp;J8</f>
        <v>徳島県勝浦町　国保勝浦病院</v>
      </c>
      <c r="I6" s="160"/>
      <c r="J6" s="161"/>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5</v>
      </c>
      <c r="R6" s="53" t="str">
        <f t="shared" si="3"/>
        <v>-</v>
      </c>
      <c r="S6" s="53" t="str">
        <f t="shared" si="3"/>
        <v>訓</v>
      </c>
      <c r="T6" s="53" t="str">
        <f t="shared" si="3"/>
        <v>救</v>
      </c>
      <c r="U6" s="54">
        <f>U8</f>
        <v>4962</v>
      </c>
      <c r="V6" s="54">
        <f>V8</f>
        <v>3495</v>
      </c>
      <c r="W6" s="53" t="str">
        <f>W8</f>
        <v>第２種該当</v>
      </c>
      <c r="X6" s="53" t="str">
        <f t="shared" ref="X6" si="4">X8</f>
        <v>-</v>
      </c>
      <c r="Y6" s="53" t="str">
        <f t="shared" si="3"/>
        <v>１５：１</v>
      </c>
      <c r="Z6" s="54">
        <f t="shared" si="3"/>
        <v>60</v>
      </c>
      <c r="AA6" s="54" t="str">
        <f t="shared" si="3"/>
        <v>-</v>
      </c>
      <c r="AB6" s="54" t="str">
        <f t="shared" si="3"/>
        <v>-</v>
      </c>
      <c r="AC6" s="54" t="str">
        <f t="shared" si="3"/>
        <v>-</v>
      </c>
      <c r="AD6" s="54" t="str">
        <f t="shared" si="3"/>
        <v>-</v>
      </c>
      <c r="AE6" s="54">
        <f t="shared" si="3"/>
        <v>60</v>
      </c>
      <c r="AF6" s="54">
        <f t="shared" si="3"/>
        <v>41</v>
      </c>
      <c r="AG6" s="54" t="str">
        <f t="shared" si="3"/>
        <v>-</v>
      </c>
      <c r="AH6" s="54">
        <f t="shared" si="3"/>
        <v>41</v>
      </c>
      <c r="AI6" s="55">
        <f>IF(AI8="-",NA(),AI8)</f>
        <v>100.9</v>
      </c>
      <c r="AJ6" s="55">
        <f t="shared" ref="AJ6:AR6" si="5">IF(AJ8="-",NA(),AJ8)</f>
        <v>100.3</v>
      </c>
      <c r="AK6" s="55">
        <f t="shared" si="5"/>
        <v>103.4</v>
      </c>
      <c r="AL6" s="55">
        <f t="shared" si="5"/>
        <v>100.6</v>
      </c>
      <c r="AM6" s="55">
        <f t="shared" si="5"/>
        <v>85.8</v>
      </c>
      <c r="AN6" s="55">
        <f t="shared" si="5"/>
        <v>98.2</v>
      </c>
      <c r="AO6" s="55">
        <f t="shared" si="5"/>
        <v>97.5</v>
      </c>
      <c r="AP6" s="55">
        <f t="shared" si="5"/>
        <v>97.7</v>
      </c>
      <c r="AQ6" s="55">
        <f t="shared" si="5"/>
        <v>100.7</v>
      </c>
      <c r="AR6" s="55">
        <f t="shared" si="5"/>
        <v>103.6</v>
      </c>
      <c r="AS6" s="55" t="str">
        <f>IF(AS8="-","【-】","【"&amp;SUBSTITUTE(TEXT(AS8,"#,##0.0"),"-","△")&amp;"】")</f>
        <v>【106.2】</v>
      </c>
      <c r="AT6" s="55">
        <f>IF(AT8="-",NA(),AT8)</f>
        <v>78.400000000000006</v>
      </c>
      <c r="AU6" s="55">
        <f t="shared" ref="AU6:BC6" si="6">IF(AU8="-",NA(),AU8)</f>
        <v>75.2</v>
      </c>
      <c r="AV6" s="55">
        <f t="shared" si="6"/>
        <v>81.099999999999994</v>
      </c>
      <c r="AW6" s="55">
        <f t="shared" si="6"/>
        <v>70.7</v>
      </c>
      <c r="AX6" s="55">
        <f t="shared" si="6"/>
        <v>79.900000000000006</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59</v>
      </c>
      <c r="BQ6" s="55">
        <f t="shared" ref="BQ6:BY6" si="8">IF(BQ8="-",NA(),BQ8)</f>
        <v>55</v>
      </c>
      <c r="BR6" s="55">
        <f t="shared" si="8"/>
        <v>62.4</v>
      </c>
      <c r="BS6" s="55">
        <f t="shared" si="8"/>
        <v>50.3</v>
      </c>
      <c r="BT6" s="55">
        <f t="shared" si="8"/>
        <v>56.2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21923</v>
      </c>
      <c r="CB6" s="56">
        <f t="shared" ref="CB6:CJ6" si="9">IF(CB8="-",NA(),CB8)</f>
        <v>22422</v>
      </c>
      <c r="CC6" s="56">
        <f t="shared" si="9"/>
        <v>22984</v>
      </c>
      <c r="CD6" s="56">
        <f t="shared" si="9"/>
        <v>24456</v>
      </c>
      <c r="CE6" s="56">
        <f t="shared" si="9"/>
        <v>23940</v>
      </c>
      <c r="CF6" s="56">
        <f t="shared" si="9"/>
        <v>25249</v>
      </c>
      <c r="CG6" s="56">
        <f t="shared" si="9"/>
        <v>25711</v>
      </c>
      <c r="CH6" s="56">
        <f t="shared" si="9"/>
        <v>26415</v>
      </c>
      <c r="CI6" s="56">
        <f t="shared" si="9"/>
        <v>27227</v>
      </c>
      <c r="CJ6" s="56">
        <f t="shared" si="9"/>
        <v>28176</v>
      </c>
      <c r="CK6" s="55" t="str">
        <f>IF(CK8="-","【-】","【"&amp;SUBSTITUTE(TEXT(CK8,"#,##0"),"-","△")&amp;"】")</f>
        <v>【59,287】</v>
      </c>
      <c r="CL6" s="56">
        <f>IF(CL8="-",NA(),CL8)</f>
        <v>8536</v>
      </c>
      <c r="CM6" s="56">
        <f t="shared" ref="CM6:CU6" si="10">IF(CM8="-",NA(),CM8)</f>
        <v>7862</v>
      </c>
      <c r="CN6" s="56">
        <f t="shared" si="10"/>
        <v>7972</v>
      </c>
      <c r="CO6" s="56">
        <f t="shared" si="10"/>
        <v>7924</v>
      </c>
      <c r="CP6" s="56">
        <f t="shared" si="10"/>
        <v>8447</v>
      </c>
      <c r="CQ6" s="56">
        <f t="shared" si="10"/>
        <v>8852</v>
      </c>
      <c r="CR6" s="56">
        <f t="shared" si="10"/>
        <v>9060</v>
      </c>
      <c r="CS6" s="56">
        <f t="shared" si="10"/>
        <v>9135</v>
      </c>
      <c r="CT6" s="56">
        <f t="shared" si="10"/>
        <v>9509</v>
      </c>
      <c r="CU6" s="56">
        <f t="shared" si="10"/>
        <v>9548</v>
      </c>
      <c r="CV6" s="55" t="str">
        <f>IF(CV8="-","【-】","【"&amp;SUBSTITUTE(TEXT(CV8,"#,##0"),"-","△")&amp;"】")</f>
        <v>【17,202】</v>
      </c>
      <c r="CW6" s="55">
        <f>IF(CW8="-",NA(),CW8)</f>
        <v>87.9</v>
      </c>
      <c r="CX6" s="55">
        <f t="shared" ref="CX6:DF6" si="11">IF(CX8="-",NA(),CX8)</f>
        <v>90.9</v>
      </c>
      <c r="CY6" s="55">
        <f t="shared" si="11"/>
        <v>82.2</v>
      </c>
      <c r="CZ6" s="55">
        <f t="shared" si="11"/>
        <v>99.4</v>
      </c>
      <c r="DA6" s="55">
        <f t="shared" si="11"/>
        <v>83.7</v>
      </c>
      <c r="DB6" s="55">
        <f t="shared" si="11"/>
        <v>70.3</v>
      </c>
      <c r="DC6" s="55">
        <f t="shared" si="11"/>
        <v>71.099999999999994</v>
      </c>
      <c r="DD6" s="55">
        <f t="shared" si="11"/>
        <v>72</v>
      </c>
      <c r="DE6" s="55">
        <f t="shared" si="11"/>
        <v>77.7</v>
      </c>
      <c r="DF6" s="55">
        <f t="shared" si="11"/>
        <v>75.7</v>
      </c>
      <c r="DG6" s="55" t="str">
        <f>IF(DG8="-","【-】","【"&amp;SUBSTITUTE(TEXT(DG8,"#,##0.0"),"-","△")&amp;"】")</f>
        <v>【56.4】</v>
      </c>
      <c r="DH6" s="55">
        <f>IF(DH8="-",NA(),DH8)</f>
        <v>12.6</v>
      </c>
      <c r="DI6" s="55">
        <f t="shared" ref="DI6:DQ6" si="12">IF(DI8="-",NA(),DI8)</f>
        <v>11.6</v>
      </c>
      <c r="DJ6" s="55">
        <f t="shared" si="12"/>
        <v>9.9</v>
      </c>
      <c r="DK6" s="55">
        <f t="shared" si="12"/>
        <v>10.8</v>
      </c>
      <c r="DL6" s="55">
        <f t="shared" si="12"/>
        <v>9.4</v>
      </c>
      <c r="DM6" s="55">
        <f t="shared" si="12"/>
        <v>17</v>
      </c>
      <c r="DN6" s="55">
        <f t="shared" si="12"/>
        <v>16.5</v>
      </c>
      <c r="DO6" s="55">
        <f t="shared" si="12"/>
        <v>16</v>
      </c>
      <c r="DP6" s="55">
        <f t="shared" si="12"/>
        <v>15.7</v>
      </c>
      <c r="DQ6" s="55">
        <f t="shared" si="12"/>
        <v>14.6</v>
      </c>
      <c r="DR6" s="55" t="str">
        <f>IF(DR8="-","【-】","【"&amp;SUBSTITUTE(TEXT(DR8,"#,##0.0"),"-","△")&amp;"】")</f>
        <v>【24.8】</v>
      </c>
      <c r="DS6" s="55">
        <f>IF(DS8="-",NA(),DS8)</f>
        <v>67.8</v>
      </c>
      <c r="DT6" s="55">
        <f t="shared" ref="DT6:EB6" si="13">IF(DT8="-",NA(),DT8)</f>
        <v>65.099999999999994</v>
      </c>
      <c r="DU6" s="55">
        <f t="shared" si="13"/>
        <v>67.400000000000006</v>
      </c>
      <c r="DV6" s="55">
        <f t="shared" si="13"/>
        <v>67.2</v>
      </c>
      <c r="DW6" s="55">
        <f t="shared" si="13"/>
        <v>26.6</v>
      </c>
      <c r="DX6" s="55">
        <f t="shared" si="13"/>
        <v>53.8</v>
      </c>
      <c r="DY6" s="55">
        <f t="shared" si="13"/>
        <v>56.1</v>
      </c>
      <c r="DZ6" s="55">
        <f t="shared" si="13"/>
        <v>56.4</v>
      </c>
      <c r="EA6" s="55">
        <f t="shared" si="13"/>
        <v>56.9</v>
      </c>
      <c r="EB6" s="55">
        <f t="shared" si="13"/>
        <v>58.3</v>
      </c>
      <c r="EC6" s="55" t="str">
        <f>IF(EC8="-","【-】","【"&amp;SUBSTITUTE(TEXT(EC8,"#,##0.0"),"-","△")&amp;"】")</f>
        <v>【56.0】</v>
      </c>
      <c r="ED6" s="55">
        <f>IF(ED8="-",NA(),ED8)</f>
        <v>79.400000000000006</v>
      </c>
      <c r="EE6" s="55">
        <f t="shared" ref="EE6:EM6" si="14">IF(EE8="-",NA(),EE8)</f>
        <v>63.4</v>
      </c>
      <c r="EF6" s="55">
        <f t="shared" si="14"/>
        <v>69.2</v>
      </c>
      <c r="EG6" s="55">
        <f t="shared" si="14"/>
        <v>64.599999999999994</v>
      </c>
      <c r="EH6" s="55">
        <f t="shared" si="14"/>
        <v>46.3</v>
      </c>
      <c r="EI6" s="55">
        <f t="shared" si="14"/>
        <v>71</v>
      </c>
      <c r="EJ6" s="55">
        <f t="shared" si="14"/>
        <v>73.2</v>
      </c>
      <c r="EK6" s="55">
        <f t="shared" si="14"/>
        <v>73.400000000000006</v>
      </c>
      <c r="EL6" s="55">
        <f t="shared" si="14"/>
        <v>72.5</v>
      </c>
      <c r="EM6" s="55">
        <f t="shared" si="14"/>
        <v>72.3</v>
      </c>
      <c r="EN6" s="55" t="str">
        <f>IF(EN8="-","【-】","【"&amp;SUBSTITUTE(TEXT(EN8,"#,##0.0"),"-","△")&amp;"】")</f>
        <v>【70.7】</v>
      </c>
      <c r="EO6" s="56">
        <f>IF(EO8="-",NA(),EO8)</f>
        <v>19253967</v>
      </c>
      <c r="EP6" s="56">
        <f t="shared" ref="EP6:EX6" si="15">IF(EP8="-",NA(),EP8)</f>
        <v>20434833</v>
      </c>
      <c r="EQ6" s="56">
        <f t="shared" si="15"/>
        <v>19425350</v>
      </c>
      <c r="ER6" s="56">
        <f t="shared" si="15"/>
        <v>19983100</v>
      </c>
      <c r="ES6" s="56">
        <f t="shared" si="15"/>
        <v>49786233</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363014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5</v>
      </c>
      <c r="R7" s="53" t="str">
        <f t="shared" si="16"/>
        <v>-</v>
      </c>
      <c r="S7" s="53" t="str">
        <f t="shared" si="16"/>
        <v>訓</v>
      </c>
      <c r="T7" s="53" t="str">
        <f t="shared" si="16"/>
        <v>救</v>
      </c>
      <c r="U7" s="54">
        <f>U8</f>
        <v>4962</v>
      </c>
      <c r="V7" s="54">
        <f>V8</f>
        <v>3495</v>
      </c>
      <c r="W7" s="53" t="str">
        <f>W8</f>
        <v>第２種該当</v>
      </c>
      <c r="X7" s="53" t="str">
        <f t="shared" si="16"/>
        <v>-</v>
      </c>
      <c r="Y7" s="53" t="str">
        <f t="shared" si="16"/>
        <v>１５：１</v>
      </c>
      <c r="Z7" s="54">
        <f t="shared" si="16"/>
        <v>60</v>
      </c>
      <c r="AA7" s="54" t="str">
        <f t="shared" si="16"/>
        <v>-</v>
      </c>
      <c r="AB7" s="54" t="str">
        <f t="shared" si="16"/>
        <v>-</v>
      </c>
      <c r="AC7" s="54" t="str">
        <f t="shared" si="16"/>
        <v>-</v>
      </c>
      <c r="AD7" s="54" t="str">
        <f t="shared" si="16"/>
        <v>-</v>
      </c>
      <c r="AE7" s="54">
        <f t="shared" si="16"/>
        <v>60</v>
      </c>
      <c r="AF7" s="54">
        <f t="shared" si="16"/>
        <v>41</v>
      </c>
      <c r="AG7" s="54" t="str">
        <f t="shared" si="16"/>
        <v>-</v>
      </c>
      <c r="AH7" s="54">
        <f t="shared" si="16"/>
        <v>41</v>
      </c>
      <c r="AI7" s="55">
        <f>AI8</f>
        <v>100.9</v>
      </c>
      <c r="AJ7" s="55">
        <f t="shared" ref="AJ7:AR7" si="17">AJ8</f>
        <v>100.3</v>
      </c>
      <c r="AK7" s="55">
        <f t="shared" si="17"/>
        <v>103.4</v>
      </c>
      <c r="AL7" s="55">
        <f t="shared" si="17"/>
        <v>100.6</v>
      </c>
      <c r="AM7" s="55">
        <f t="shared" si="17"/>
        <v>85.8</v>
      </c>
      <c r="AN7" s="55">
        <f t="shared" si="17"/>
        <v>98.2</v>
      </c>
      <c r="AO7" s="55">
        <f t="shared" si="17"/>
        <v>97.5</v>
      </c>
      <c r="AP7" s="55">
        <f t="shared" si="17"/>
        <v>97.7</v>
      </c>
      <c r="AQ7" s="55">
        <f t="shared" si="17"/>
        <v>100.7</v>
      </c>
      <c r="AR7" s="55">
        <f t="shared" si="17"/>
        <v>103.6</v>
      </c>
      <c r="AS7" s="55"/>
      <c r="AT7" s="55">
        <f>AT8</f>
        <v>78.400000000000006</v>
      </c>
      <c r="AU7" s="55">
        <f t="shared" ref="AU7:BC7" si="18">AU8</f>
        <v>75.2</v>
      </c>
      <c r="AV7" s="55">
        <f t="shared" si="18"/>
        <v>81.099999999999994</v>
      </c>
      <c r="AW7" s="55">
        <f t="shared" si="18"/>
        <v>70.7</v>
      </c>
      <c r="AX7" s="55">
        <f t="shared" si="18"/>
        <v>79.900000000000006</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59</v>
      </c>
      <c r="BQ7" s="55">
        <f t="shared" ref="BQ7:BY7" si="20">BQ8</f>
        <v>55</v>
      </c>
      <c r="BR7" s="55">
        <f t="shared" si="20"/>
        <v>62.4</v>
      </c>
      <c r="BS7" s="55">
        <f t="shared" si="20"/>
        <v>50.3</v>
      </c>
      <c r="BT7" s="55">
        <f t="shared" si="20"/>
        <v>56.2</v>
      </c>
      <c r="BU7" s="55">
        <f t="shared" si="20"/>
        <v>67.900000000000006</v>
      </c>
      <c r="BV7" s="55">
        <f t="shared" si="20"/>
        <v>66.900000000000006</v>
      </c>
      <c r="BW7" s="55">
        <f t="shared" si="20"/>
        <v>66.099999999999994</v>
      </c>
      <c r="BX7" s="55">
        <f t="shared" si="20"/>
        <v>62.3</v>
      </c>
      <c r="BY7" s="55">
        <f t="shared" si="20"/>
        <v>62.1</v>
      </c>
      <c r="BZ7" s="55"/>
      <c r="CA7" s="56">
        <f>CA8</f>
        <v>21923</v>
      </c>
      <c r="CB7" s="56">
        <f t="shared" ref="CB7:CJ7" si="21">CB8</f>
        <v>22422</v>
      </c>
      <c r="CC7" s="56">
        <f t="shared" si="21"/>
        <v>22984</v>
      </c>
      <c r="CD7" s="56">
        <f t="shared" si="21"/>
        <v>24456</v>
      </c>
      <c r="CE7" s="56">
        <f t="shared" si="21"/>
        <v>23940</v>
      </c>
      <c r="CF7" s="56">
        <f t="shared" si="21"/>
        <v>25249</v>
      </c>
      <c r="CG7" s="56">
        <f t="shared" si="21"/>
        <v>25711</v>
      </c>
      <c r="CH7" s="56">
        <f t="shared" si="21"/>
        <v>26415</v>
      </c>
      <c r="CI7" s="56">
        <f t="shared" si="21"/>
        <v>27227</v>
      </c>
      <c r="CJ7" s="56">
        <f t="shared" si="21"/>
        <v>28176</v>
      </c>
      <c r="CK7" s="55"/>
      <c r="CL7" s="56">
        <f>CL8</f>
        <v>8536</v>
      </c>
      <c r="CM7" s="56">
        <f t="shared" ref="CM7:CU7" si="22">CM8</f>
        <v>7862</v>
      </c>
      <c r="CN7" s="56">
        <f t="shared" si="22"/>
        <v>7972</v>
      </c>
      <c r="CO7" s="56">
        <f t="shared" si="22"/>
        <v>7924</v>
      </c>
      <c r="CP7" s="56">
        <f t="shared" si="22"/>
        <v>8447</v>
      </c>
      <c r="CQ7" s="56">
        <f t="shared" si="22"/>
        <v>8852</v>
      </c>
      <c r="CR7" s="56">
        <f t="shared" si="22"/>
        <v>9060</v>
      </c>
      <c r="CS7" s="56">
        <f t="shared" si="22"/>
        <v>9135</v>
      </c>
      <c r="CT7" s="56">
        <f t="shared" si="22"/>
        <v>9509</v>
      </c>
      <c r="CU7" s="56">
        <f t="shared" si="22"/>
        <v>9548</v>
      </c>
      <c r="CV7" s="55"/>
      <c r="CW7" s="55">
        <f>CW8</f>
        <v>87.9</v>
      </c>
      <c r="CX7" s="55">
        <f t="shared" ref="CX7:DF7" si="23">CX8</f>
        <v>90.9</v>
      </c>
      <c r="CY7" s="55">
        <f t="shared" si="23"/>
        <v>82.2</v>
      </c>
      <c r="CZ7" s="55">
        <f t="shared" si="23"/>
        <v>99.4</v>
      </c>
      <c r="DA7" s="55">
        <f t="shared" si="23"/>
        <v>83.7</v>
      </c>
      <c r="DB7" s="55">
        <f t="shared" si="23"/>
        <v>70.3</v>
      </c>
      <c r="DC7" s="55">
        <f t="shared" si="23"/>
        <v>71.099999999999994</v>
      </c>
      <c r="DD7" s="55">
        <f t="shared" si="23"/>
        <v>72</v>
      </c>
      <c r="DE7" s="55">
        <f t="shared" si="23"/>
        <v>77.7</v>
      </c>
      <c r="DF7" s="55">
        <f t="shared" si="23"/>
        <v>75.7</v>
      </c>
      <c r="DG7" s="55"/>
      <c r="DH7" s="55">
        <f>DH8</f>
        <v>12.6</v>
      </c>
      <c r="DI7" s="55">
        <f t="shared" ref="DI7:DQ7" si="24">DI8</f>
        <v>11.6</v>
      </c>
      <c r="DJ7" s="55">
        <f t="shared" si="24"/>
        <v>9.9</v>
      </c>
      <c r="DK7" s="55">
        <f t="shared" si="24"/>
        <v>10.8</v>
      </c>
      <c r="DL7" s="55">
        <f t="shared" si="24"/>
        <v>9.4</v>
      </c>
      <c r="DM7" s="55">
        <f t="shared" si="24"/>
        <v>17</v>
      </c>
      <c r="DN7" s="55">
        <f t="shared" si="24"/>
        <v>16.5</v>
      </c>
      <c r="DO7" s="55">
        <f t="shared" si="24"/>
        <v>16</v>
      </c>
      <c r="DP7" s="55">
        <f t="shared" si="24"/>
        <v>15.7</v>
      </c>
      <c r="DQ7" s="55">
        <f t="shared" si="24"/>
        <v>14.6</v>
      </c>
      <c r="DR7" s="55"/>
      <c r="DS7" s="55">
        <f>DS8</f>
        <v>67.8</v>
      </c>
      <c r="DT7" s="55">
        <f t="shared" ref="DT7:EB7" si="25">DT8</f>
        <v>65.099999999999994</v>
      </c>
      <c r="DU7" s="55">
        <f t="shared" si="25"/>
        <v>67.400000000000006</v>
      </c>
      <c r="DV7" s="55">
        <f t="shared" si="25"/>
        <v>67.2</v>
      </c>
      <c r="DW7" s="55">
        <f t="shared" si="25"/>
        <v>26.6</v>
      </c>
      <c r="DX7" s="55">
        <f t="shared" si="25"/>
        <v>53.8</v>
      </c>
      <c r="DY7" s="55">
        <f t="shared" si="25"/>
        <v>56.1</v>
      </c>
      <c r="DZ7" s="55">
        <f t="shared" si="25"/>
        <v>56.4</v>
      </c>
      <c r="EA7" s="55">
        <f t="shared" si="25"/>
        <v>56.9</v>
      </c>
      <c r="EB7" s="55">
        <f t="shared" si="25"/>
        <v>58.3</v>
      </c>
      <c r="EC7" s="55"/>
      <c r="ED7" s="55">
        <f>ED8</f>
        <v>79.400000000000006</v>
      </c>
      <c r="EE7" s="55">
        <f t="shared" ref="EE7:EM7" si="26">EE8</f>
        <v>63.4</v>
      </c>
      <c r="EF7" s="55">
        <f t="shared" si="26"/>
        <v>69.2</v>
      </c>
      <c r="EG7" s="55">
        <f t="shared" si="26"/>
        <v>64.599999999999994</v>
      </c>
      <c r="EH7" s="55">
        <f t="shared" si="26"/>
        <v>46.3</v>
      </c>
      <c r="EI7" s="55">
        <f t="shared" si="26"/>
        <v>71</v>
      </c>
      <c r="EJ7" s="55">
        <f t="shared" si="26"/>
        <v>73.2</v>
      </c>
      <c r="EK7" s="55">
        <f t="shared" si="26"/>
        <v>73.400000000000006</v>
      </c>
      <c r="EL7" s="55">
        <f t="shared" si="26"/>
        <v>72.5</v>
      </c>
      <c r="EM7" s="55">
        <f t="shared" si="26"/>
        <v>72.3</v>
      </c>
      <c r="EN7" s="55"/>
      <c r="EO7" s="56">
        <f>EO8</f>
        <v>19253967</v>
      </c>
      <c r="EP7" s="56">
        <f t="shared" ref="EP7:EX7" si="27">EP8</f>
        <v>20434833</v>
      </c>
      <c r="EQ7" s="56">
        <f t="shared" si="27"/>
        <v>19425350</v>
      </c>
      <c r="ER7" s="56">
        <f t="shared" si="27"/>
        <v>19983100</v>
      </c>
      <c r="ES7" s="56">
        <f t="shared" si="27"/>
        <v>49786233</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363014</v>
      </c>
      <c r="D8" s="58">
        <v>46</v>
      </c>
      <c r="E8" s="58">
        <v>6</v>
      </c>
      <c r="F8" s="58">
        <v>0</v>
      </c>
      <c r="G8" s="58">
        <v>1</v>
      </c>
      <c r="H8" s="58" t="s">
        <v>162</v>
      </c>
      <c r="I8" s="58" t="s">
        <v>163</v>
      </c>
      <c r="J8" s="58" t="s">
        <v>164</v>
      </c>
      <c r="K8" s="58" t="s">
        <v>165</v>
      </c>
      <c r="L8" s="58" t="s">
        <v>166</v>
      </c>
      <c r="M8" s="58" t="s">
        <v>167</v>
      </c>
      <c r="N8" s="58" t="s">
        <v>168</v>
      </c>
      <c r="O8" s="58" t="s">
        <v>169</v>
      </c>
      <c r="P8" s="58" t="s">
        <v>170</v>
      </c>
      <c r="Q8" s="59">
        <v>5</v>
      </c>
      <c r="R8" s="58" t="s">
        <v>39</v>
      </c>
      <c r="S8" s="58" t="s">
        <v>171</v>
      </c>
      <c r="T8" s="58" t="s">
        <v>172</v>
      </c>
      <c r="U8" s="59">
        <v>4962</v>
      </c>
      <c r="V8" s="59">
        <v>3495</v>
      </c>
      <c r="W8" s="58" t="s">
        <v>173</v>
      </c>
      <c r="X8" s="58" t="s">
        <v>39</v>
      </c>
      <c r="Y8" s="60" t="s">
        <v>174</v>
      </c>
      <c r="Z8" s="59">
        <v>60</v>
      </c>
      <c r="AA8" s="59" t="s">
        <v>39</v>
      </c>
      <c r="AB8" s="59" t="s">
        <v>39</v>
      </c>
      <c r="AC8" s="59" t="s">
        <v>39</v>
      </c>
      <c r="AD8" s="59" t="s">
        <v>39</v>
      </c>
      <c r="AE8" s="59">
        <v>60</v>
      </c>
      <c r="AF8" s="59">
        <v>41</v>
      </c>
      <c r="AG8" s="59" t="s">
        <v>39</v>
      </c>
      <c r="AH8" s="59">
        <v>41</v>
      </c>
      <c r="AI8" s="61">
        <v>100.9</v>
      </c>
      <c r="AJ8" s="61">
        <v>100.3</v>
      </c>
      <c r="AK8" s="61">
        <v>103.4</v>
      </c>
      <c r="AL8" s="61">
        <v>100.6</v>
      </c>
      <c r="AM8" s="61">
        <v>85.8</v>
      </c>
      <c r="AN8" s="61">
        <v>98.2</v>
      </c>
      <c r="AO8" s="61">
        <v>97.5</v>
      </c>
      <c r="AP8" s="61">
        <v>97.7</v>
      </c>
      <c r="AQ8" s="61">
        <v>100.7</v>
      </c>
      <c r="AR8" s="61">
        <v>103.6</v>
      </c>
      <c r="AS8" s="61">
        <v>106.2</v>
      </c>
      <c r="AT8" s="61">
        <v>78.400000000000006</v>
      </c>
      <c r="AU8" s="61">
        <v>75.2</v>
      </c>
      <c r="AV8" s="61">
        <v>81.099999999999994</v>
      </c>
      <c r="AW8" s="61">
        <v>70.7</v>
      </c>
      <c r="AX8" s="61">
        <v>79.900000000000006</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59</v>
      </c>
      <c r="BQ8" s="61">
        <v>55</v>
      </c>
      <c r="BR8" s="61">
        <v>62.4</v>
      </c>
      <c r="BS8" s="61">
        <v>50.3</v>
      </c>
      <c r="BT8" s="61">
        <v>56.2</v>
      </c>
      <c r="BU8" s="61">
        <v>67.900000000000006</v>
      </c>
      <c r="BV8" s="61">
        <v>66.900000000000006</v>
      </c>
      <c r="BW8" s="61">
        <v>66.099999999999994</v>
      </c>
      <c r="BX8" s="61">
        <v>62.3</v>
      </c>
      <c r="BY8" s="61">
        <v>62.1</v>
      </c>
      <c r="BZ8" s="61">
        <v>67.099999999999994</v>
      </c>
      <c r="CA8" s="62">
        <v>21923</v>
      </c>
      <c r="CB8" s="62">
        <v>22422</v>
      </c>
      <c r="CC8" s="62">
        <v>22984</v>
      </c>
      <c r="CD8" s="62">
        <v>24456</v>
      </c>
      <c r="CE8" s="62">
        <v>23940</v>
      </c>
      <c r="CF8" s="62">
        <v>25249</v>
      </c>
      <c r="CG8" s="62">
        <v>25711</v>
      </c>
      <c r="CH8" s="62">
        <v>26415</v>
      </c>
      <c r="CI8" s="62">
        <v>27227</v>
      </c>
      <c r="CJ8" s="62">
        <v>28176</v>
      </c>
      <c r="CK8" s="61">
        <v>59287</v>
      </c>
      <c r="CL8" s="62">
        <v>8536</v>
      </c>
      <c r="CM8" s="62">
        <v>7862</v>
      </c>
      <c r="CN8" s="62">
        <v>7972</v>
      </c>
      <c r="CO8" s="62">
        <v>7924</v>
      </c>
      <c r="CP8" s="62">
        <v>8447</v>
      </c>
      <c r="CQ8" s="62">
        <v>8852</v>
      </c>
      <c r="CR8" s="62">
        <v>9060</v>
      </c>
      <c r="CS8" s="62">
        <v>9135</v>
      </c>
      <c r="CT8" s="62">
        <v>9509</v>
      </c>
      <c r="CU8" s="62">
        <v>9548</v>
      </c>
      <c r="CV8" s="61">
        <v>17202</v>
      </c>
      <c r="CW8" s="62">
        <v>87.9</v>
      </c>
      <c r="CX8" s="62">
        <v>90.9</v>
      </c>
      <c r="CY8" s="62">
        <v>82.2</v>
      </c>
      <c r="CZ8" s="62">
        <v>99.4</v>
      </c>
      <c r="DA8" s="62">
        <v>83.7</v>
      </c>
      <c r="DB8" s="62">
        <v>70.3</v>
      </c>
      <c r="DC8" s="62">
        <v>71.099999999999994</v>
      </c>
      <c r="DD8" s="62">
        <v>72</v>
      </c>
      <c r="DE8" s="62">
        <v>77.7</v>
      </c>
      <c r="DF8" s="62">
        <v>75.7</v>
      </c>
      <c r="DG8" s="62">
        <v>56.4</v>
      </c>
      <c r="DH8" s="62">
        <v>12.6</v>
      </c>
      <c r="DI8" s="62">
        <v>11.6</v>
      </c>
      <c r="DJ8" s="62">
        <v>9.9</v>
      </c>
      <c r="DK8" s="62">
        <v>10.8</v>
      </c>
      <c r="DL8" s="62">
        <v>9.4</v>
      </c>
      <c r="DM8" s="62">
        <v>17</v>
      </c>
      <c r="DN8" s="62">
        <v>16.5</v>
      </c>
      <c r="DO8" s="62">
        <v>16</v>
      </c>
      <c r="DP8" s="62">
        <v>15.7</v>
      </c>
      <c r="DQ8" s="62">
        <v>14.6</v>
      </c>
      <c r="DR8" s="62">
        <v>24.8</v>
      </c>
      <c r="DS8" s="61">
        <v>67.8</v>
      </c>
      <c r="DT8" s="61">
        <v>65.099999999999994</v>
      </c>
      <c r="DU8" s="61">
        <v>67.400000000000006</v>
      </c>
      <c r="DV8" s="61">
        <v>67.2</v>
      </c>
      <c r="DW8" s="61">
        <v>26.6</v>
      </c>
      <c r="DX8" s="61">
        <v>53.8</v>
      </c>
      <c r="DY8" s="61">
        <v>56.1</v>
      </c>
      <c r="DZ8" s="61">
        <v>56.4</v>
      </c>
      <c r="EA8" s="61">
        <v>56.9</v>
      </c>
      <c r="EB8" s="61">
        <v>58.3</v>
      </c>
      <c r="EC8" s="61">
        <v>56</v>
      </c>
      <c r="ED8" s="61">
        <v>79.400000000000006</v>
      </c>
      <c r="EE8" s="61">
        <v>63.4</v>
      </c>
      <c r="EF8" s="61">
        <v>69.2</v>
      </c>
      <c r="EG8" s="61">
        <v>64.599999999999994</v>
      </c>
      <c r="EH8" s="61">
        <v>46.3</v>
      </c>
      <c r="EI8" s="61">
        <v>71</v>
      </c>
      <c r="EJ8" s="61">
        <v>73.2</v>
      </c>
      <c r="EK8" s="61">
        <v>73.400000000000006</v>
      </c>
      <c r="EL8" s="61">
        <v>72.5</v>
      </c>
      <c r="EM8" s="61">
        <v>72.3</v>
      </c>
      <c r="EN8" s="61">
        <v>70.7</v>
      </c>
      <c r="EO8" s="62">
        <v>19253967</v>
      </c>
      <c r="EP8" s="62">
        <v>20434833</v>
      </c>
      <c r="EQ8" s="62">
        <v>19425350</v>
      </c>
      <c r="ER8" s="62">
        <v>19983100</v>
      </c>
      <c r="ES8" s="62">
        <v>49786233</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2022-12-01T02:29:54Z</dcterms:created>
  <dcterms:modified xsi:type="dcterms:W3CDTF">2023-02-03T09:20:54Z</dcterms:modified>
  <cp:category/>
</cp:coreProperties>
</file>