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172.18.254.231\全庁共有フォルダ\01 総務課\11 財務\【令和４年度】\11_公営企業関係\01_照会・回答\230111_公営企業に係る経営比較分析表（令和３年度決算）の分析等について\04_県へ\"/>
    </mc:Choice>
  </mc:AlternateContent>
  <xr:revisionPtr revIDLastSave="0" documentId="13_ncr:1_{01818E0D-1445-42E6-9D0C-A74656E883F8}" xr6:coauthVersionLast="43" xr6:coauthVersionMax="43" xr10:uidLastSave="{00000000-0000-0000-0000-000000000000}"/>
  <workbookProtection workbookAlgorithmName="SHA-512" workbookHashValue="GswxyCili/qRNSbTWhi9vv09NXhlRks1/y8pObSxsHq1J5kAevEy4rxWrzoB331I9goj4EHyu3V4qtLHw0yczw==" workbookSaltValue="bZRdcHSnukEnC4wS+VnrD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AL8" i="4" s="1"/>
  <c r="Q6" i="5"/>
  <c r="P6" i="5"/>
  <c r="P10" i="4" s="1"/>
  <c r="O6" i="5"/>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G85" i="4"/>
  <c r="F85" i="4"/>
  <c r="BB10" i="4"/>
  <c r="AL10" i="4"/>
  <c r="W10" i="4"/>
  <c r="I10" i="4"/>
  <c r="BB8" i="4"/>
  <c r="AD8" i="4"/>
  <c r="W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<sst xmlns="http://schemas.openxmlformats.org/spreadsheetml/2006/main" count="228" uniqueCount="114">
  <si>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</si>
  <si>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</si>
  <si>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</si>
  <si>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</si>
  <si>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</si>
  <si>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</si>
  <si>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</si>
  <si>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</si>
  <si>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</si>
  <si>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</si>
  <si>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</si>
  <si>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</si>
  <si>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</si>
  <si>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</si>
  <si>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</si>
  <si>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</si>
  <si>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</si>
  <si>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</si>
  <si>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</si>
  <si>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</si>
  <si>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</si>
  <si>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</si>
  <si>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</si>
  <si>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</si>
  <si>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</si>
  <si>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</si>
  <si>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</si>
  <si>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</si>
  <si>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</si>
  <si>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</si>
  <si>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</si>
  <si>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</si>
  <si>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</si>
  <si>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</si>
  <si>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</si>
  <si>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</si>
  <si>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</si>
  <si>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</si>
  <si>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</si>
  <si>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</si>
  <si>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</si>
  <si>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</si>
  <si>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</si>
  <si>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</si>
  <si>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</si>
  <si>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</si>
  <si>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</si>
  <si>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</si>
  <si>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</si>
  <si>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</si>
  <si>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</si>
  <si>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</si>
  <si>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</si>
  <si>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</si>
  <si>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</si>
  <si>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</si>
  <si>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</si>
  <si>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</si>
  <si>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</si>
  <si>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</si>
  <si>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</si>
  <si>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</si>
  <si>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</si>
  <si>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</si>
  <si>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</si>
  <si>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</si>
  <si>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</si>
  <si>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</si>
  <si>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</si>
  <si>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</si>
  <si>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</si>
  <si>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</si>
  <si>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</si>
  <si>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</si>
  <si>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</si>
  <si>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</si>
  <si>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</si>
  <si>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</si>
  <si>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</si>
  <si>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</si>
  <si>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</si>
  <si>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</si>
  <si>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</si>
  <si>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</si>
  <si>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</si>
  <si>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</si>
  <si>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</si>
  <si>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</si>
  <si>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</si>
  <si>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</si>
  <si>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</si>
  <si>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</si>
  <si>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</si>
  <si>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板野町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</si>
  <si>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</si>
  <si>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</si>
  <si>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</si>
  <si>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</si>
  <si>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</si>
  <si>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</si>
  <si>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</si>
  <si>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</si>
  <si>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</si>
  <si>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</si>
  <si>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</si>
  <si>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</si>
  <si>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</si>
  <si>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</si>
  <si>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</si>
  <si>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</si>
  <si>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</si>
  <si>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【有形固定資産減価償却率】
　有形固定資産のうち償却対象資産の減価償却がどの程度進んでいるかを表す指数であり、類似団体、全国平均との比較ではやや上回った状況で推移しています。
【管路経年化率】
　管路経年化率は</t>
    </r>
    <r>
      <rPr>
        <sz val="11"/>
        <rFont val="ＭＳ ゴシック"/>
        <family val="3"/>
        <charset val="128"/>
      </rPr>
      <t>布設年度再調査により</t>
    </r>
    <r>
      <rPr>
        <sz val="11"/>
        <color theme="1"/>
        <rFont val="ＭＳ ゴシック"/>
        <family val="3"/>
        <charset val="128"/>
      </rPr>
      <t>改善されましたが、全国平均、類似団体平均値を下回っており、計画的な管路の更新が必要です。
【管路更新率】
　経年比較での変動はありますが、類似団体平均値を上回っており、今後も引き続き管路の更新投資を行う必要性があります｡</t>
    </r>
    <rPh sb="72" eb="74">
      <t>ウワマワ</t>
    </rPh>
    <rPh sb="76" eb="78">
      <t>ジョウキョウ</t>
    </rPh>
    <rPh sb="79" eb="81">
      <t>スイイ</t>
    </rPh>
    <rPh sb="105" eb="107">
      <t>フセツ</t>
    </rPh>
    <rPh sb="107" eb="109">
      <t>ネンド</t>
    </rPh>
    <rPh sb="109" eb="112">
      <t>サイチョウサ</t>
    </rPh>
    <rPh sb="169" eb="171">
      <t>ケイネン</t>
    </rPh>
    <rPh sb="171" eb="173">
      <t>ヒカク</t>
    </rPh>
    <rPh sb="175" eb="177">
      <t>ヘンドウ</t>
    </rPh>
    <phoneticPr fontId="4"/>
  </si>
  <si>
    <r>
      <t>　経営の健全性については、</t>
    </r>
    <r>
      <rPr>
        <sz val="11"/>
        <rFont val="ＭＳ ゴシック"/>
        <family val="3"/>
        <charset val="128"/>
      </rPr>
      <t>新型コロナウイルス感染症対策による水道料金免除措置を令和２年度及び令和３年度に実施したため経年変動がありますが、健全な状態を維持しており、</t>
    </r>
    <r>
      <rPr>
        <sz val="11"/>
        <color theme="1"/>
        <rFont val="ＭＳ ゴシック"/>
        <family val="3"/>
        <charset val="128"/>
      </rPr>
      <t>今後も健全経営を維持できるよう努力する必要があります。
　経営の効率性についても健全性と同様理由による変動が見られますが、給水される水量が収益に結びつけられるよう、継続した漏水対策が必要です。
　老朽化の状況については、管路の計画的な更新を進めると共に、経営収支率が黒字であることを示す１００％以上を維持し、さらなる経常費用の削減に努め更新投資等に充てる財源の確保が必要と考えられます。</t>
    </r>
    <rPh sb="30" eb="32">
      <t>スイドウ</t>
    </rPh>
    <rPh sb="32" eb="34">
      <t>リョウキン</t>
    </rPh>
    <rPh sb="34" eb="36">
      <t>メンジョ</t>
    </rPh>
    <rPh sb="36" eb="38">
      <t>ソチ</t>
    </rPh>
    <rPh sb="39" eb="41">
      <t>レイワ</t>
    </rPh>
    <rPh sb="42" eb="44">
      <t>ネンド</t>
    </rPh>
    <rPh sb="44" eb="45">
      <t>オヨ</t>
    </rPh>
    <rPh sb="46" eb="48">
      <t>レイワ</t>
    </rPh>
    <rPh sb="49" eb="51">
      <t>ネンド</t>
    </rPh>
    <rPh sb="52" eb="54">
      <t>ジッシ</t>
    </rPh>
    <rPh sb="58" eb="60">
      <t>ケイネン</t>
    </rPh>
    <rPh sb="60" eb="62">
      <t>ヘンドウ</t>
    </rPh>
    <rPh sb="69" eb="71">
      <t>ケンゼン</t>
    </rPh>
    <rPh sb="72" eb="74">
      <t>ジョウタイ</t>
    </rPh>
    <rPh sb="75" eb="77">
      <t>イジ</t>
    </rPh>
    <rPh sb="90" eb="92">
      <t>イジ</t>
    </rPh>
    <rPh sb="97" eb="99">
      <t>ドリョク</t>
    </rPh>
    <rPh sb="122" eb="125">
      <t>ケンゼンセイ</t>
    </rPh>
    <rPh sb="126" eb="128">
      <t>ドウヨウ</t>
    </rPh>
    <rPh sb="128" eb="130">
      <t>リユウ</t>
    </rPh>
    <rPh sb="133" eb="135">
      <t>ヘンドウ</t>
    </rPh>
    <rPh sb="136" eb="137">
      <t>ミ</t>
    </rPh>
    <rPh sb="164" eb="166">
      <t>ケイゾク</t>
    </rPh>
    <phoneticPr fontId="4"/>
  </si>
  <si>
    <r>
      <t>【経営収支比率】
　当該指数は、単年度収支が黒字であることを示す１００％以上を示しており、健全な状態であるといえます。
【累積欠損比率】
　累積欠損金が発生していないことを示しており、健全性を維持しています。
【流動比率】
　短期的な債務に対し支払い能力は十分な水準にあると考えられます。
【企業債残高対給水収益比率】
　</t>
    </r>
    <r>
      <rPr>
        <sz val="11"/>
        <rFont val="ＭＳ ゴシック"/>
        <family val="3"/>
        <charset val="128"/>
      </rPr>
      <t>新型コロナウイルス感染症対策として、水道料金免除措置を令和２年度、令和３年度と講じたことにより給水収益が減少し、比率は上昇しましたが一過性のものと考えられます。</t>
    </r>
    <r>
      <rPr>
        <sz val="11"/>
        <color theme="1"/>
        <rFont val="ＭＳ ゴシック"/>
        <family val="3"/>
        <charset val="128"/>
      </rPr>
      <t xml:space="preserve">
【料金回収率】
　</t>
    </r>
    <r>
      <rPr>
        <sz val="11"/>
        <rFont val="ＭＳ ゴシック"/>
        <family val="3"/>
        <charset val="128"/>
      </rPr>
      <t>水道料金免除措置により料金回収率は１００％を下回っています。</t>
    </r>
    <r>
      <rPr>
        <sz val="11"/>
        <color theme="1"/>
        <rFont val="ＭＳ ゴシック"/>
        <family val="3"/>
        <charset val="128"/>
      </rPr>
      <t xml:space="preserve">
【給水原価】
　有収水量１㎥あたりの費用は類似団体や全国平均と比較しても良好な数値となっており、健全な水準です。
【施設利用率】
</t>
    </r>
    <r>
      <rPr>
        <sz val="11"/>
        <color rgb="FF0070C0"/>
        <rFont val="ＭＳ ゴシック"/>
        <family val="3"/>
        <charset val="128"/>
      </rPr>
      <t>　</t>
    </r>
    <r>
      <rPr>
        <sz val="11"/>
        <rFont val="ＭＳ ゴシック"/>
        <family val="3"/>
        <charset val="128"/>
      </rPr>
      <t>人口減少等による配水量の減少で施設利用率は低下傾向にあります。
【有収率】
　水道料金免除措置による有収水量の減少で、令和２年度から一時的な低下が見られます。</t>
    </r>
    <rPh sb="39" eb="40">
      <t>シメ</t>
    </rPh>
    <rPh sb="45" eb="47">
      <t>ケンゼン</t>
    </rPh>
    <rPh sb="48" eb="50">
      <t>ジョウタイ</t>
    </rPh>
    <rPh sb="161" eb="163">
      <t>シンガタ</t>
    </rPh>
    <rPh sb="170" eb="175">
      <t>カンセンショウタイサク</t>
    </rPh>
    <rPh sb="179" eb="181">
      <t>スイドウ</t>
    </rPh>
    <rPh sb="181" eb="183">
      <t>リョウキン</t>
    </rPh>
    <rPh sb="183" eb="185">
      <t>メンジョ</t>
    </rPh>
    <rPh sb="185" eb="187">
      <t>ソチ</t>
    </rPh>
    <rPh sb="188" eb="190">
      <t>レイワ</t>
    </rPh>
    <rPh sb="191" eb="193">
      <t>ネンド</t>
    </rPh>
    <rPh sb="194" eb="196">
      <t>レイワ</t>
    </rPh>
    <rPh sb="197" eb="199">
      <t>ネンド</t>
    </rPh>
    <rPh sb="200" eb="201">
      <t>コウ</t>
    </rPh>
    <rPh sb="208" eb="210">
      <t>キュウスイ</t>
    </rPh>
    <rPh sb="210" eb="212">
      <t>シュウエキ</t>
    </rPh>
    <rPh sb="213" eb="215">
      <t>ゲンショウ</t>
    </rPh>
    <rPh sb="217" eb="219">
      <t>ヒリツ</t>
    </rPh>
    <rPh sb="220" eb="222">
      <t>ジョウショウ</t>
    </rPh>
    <rPh sb="227" eb="230">
      <t>イッカセイ</t>
    </rPh>
    <rPh sb="234" eb="235">
      <t>カンガ</t>
    </rPh>
    <rPh sb="297" eb="299">
      <t>シタマワ</t>
    </rPh>
    <rPh sb="348" eb="350">
      <t>ジンコウ</t>
    </rPh>
    <rPh sb="350" eb="352">
      <t>ゲンショウ</t>
    </rPh>
    <rPh sb="352" eb="353">
      <t>トウ</t>
    </rPh>
    <rPh sb="356" eb="359">
      <t>ハイスイリョウ</t>
    </rPh>
    <rPh sb="360" eb="362">
      <t>ゲンショウ</t>
    </rPh>
    <rPh sb="369" eb="371">
      <t>テイカ</t>
    </rPh>
    <rPh sb="387" eb="389">
      <t>スイドウ</t>
    </rPh>
    <rPh sb="389" eb="391">
      <t>リョウキン</t>
    </rPh>
    <rPh sb="391" eb="393">
      <t>メンジョ</t>
    </rPh>
    <rPh sb="393" eb="395">
      <t>ソチ</t>
    </rPh>
    <rPh sb="398" eb="400">
      <t>ユウシュウ</t>
    </rPh>
    <rPh sb="400" eb="402">
      <t>スイリョウ</t>
    </rPh>
    <rPh sb="403" eb="405">
      <t>ゲンショウ</t>
    </rPh>
    <rPh sb="407" eb="409">
      <t>レイワ</t>
    </rPh>
    <rPh sb="410" eb="412">
      <t>ネンド</t>
    </rPh>
    <rPh sb="414" eb="417">
      <t>イチジテキ</t>
    </rPh>
    <rPh sb="421" eb="422">
      <t>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</si>
</sst>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0070C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1.43</c:v>
                </c:pt>
                <c:pt idx="1">
                  <c:v>0.98</c:v>
                </c:pt>
                <c:pt idx="2">
                  <c:v>0.53</c:v>
                </c:pt>
                <c:pt idx="3">
                  <c:v>0.88</c:v>
                </c:pt>
                <c:pt idx="4">
                  <c:v>0.56999999999999995</c:v>
                </c:pt>
              </c:numCache>
            </c:numRef>
          </c:val>
          <c:extLst>
            <c:ext xmlns:c16="http://schemas.microsoft.com/office/drawing/2014/chart" uri="{C3380CC4-5D6E-409C-BE32-E72D297353CC}">
              <c16:uniqueId val="{00000000-CC2E-450B-B888-532FE2F14E6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CC2E-450B-B888-532FE2F14E6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52.45</c:v>
                </c:pt>
                <c:pt idx="1">
                  <c:v>51.87</c:v>
                </c:pt>
                <c:pt idx="2">
                  <c:v>48.83</c:v>
                </c:pt>
                <c:pt idx="3">
                  <c:v>47.93</c:v>
                </c:pt>
                <c:pt idx="4">
                  <c:v>47.41</c:v>
                </c:pt>
              </c:numCache>
            </c:numRef>
          </c:val>
          <c:extLst>
            <c:ext xmlns:c16="http://schemas.microsoft.com/office/drawing/2014/chart" uri="{C3380CC4-5D6E-409C-BE32-E72D297353CC}">
              <c16:uniqueId val="{00000000-FCDF-46B9-9730-1C91976AD4C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FCDF-46B9-9730-1C91976AD4C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77.73</c:v>
                </c:pt>
                <c:pt idx="1">
                  <c:v>78.23</c:v>
                </c:pt>
                <c:pt idx="2">
                  <c:v>78.489999999999995</c:v>
                </c:pt>
                <c:pt idx="3">
                  <c:v>69.16</c:v>
                </c:pt>
                <c:pt idx="4">
                  <c:v>69.92</c:v>
                </c:pt>
              </c:numCache>
            </c:numRef>
          </c:val>
          <c:extLst>
            <c:ext xmlns:c16="http://schemas.microsoft.com/office/drawing/2014/chart" uri="{C3380CC4-5D6E-409C-BE32-E72D297353CC}">
              <c16:uniqueId val="{00000000-83DB-4B76-83CC-33B2214EC59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83DB-4B76-83CC-33B2214EC59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112</c:v>
                </c:pt>
                <c:pt idx="1">
                  <c:v>110.04</c:v>
                </c:pt>
                <c:pt idx="2">
                  <c:v>106.8</c:v>
                </c:pt>
                <c:pt idx="3">
                  <c:v>111.99</c:v>
                </c:pt>
                <c:pt idx="4">
                  <c:v>109.5</c:v>
                </c:pt>
              </c:numCache>
            </c:numRef>
          </c:val>
          <c:extLst>
            <c:ext xmlns:c16="http://schemas.microsoft.com/office/drawing/2014/chart" uri="{C3380CC4-5D6E-409C-BE32-E72D297353CC}">
              <c16:uniqueId val="{00000000-4AC6-450A-9BC4-C2C347E3EBF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4AC6-450A-9BC4-C2C347E3EBF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51.84</c:v>
                </c:pt>
                <c:pt idx="1">
                  <c:v>52.84</c:v>
                </c:pt>
                <c:pt idx="2">
                  <c:v>53.9</c:v>
                </c:pt>
                <c:pt idx="3">
                  <c:v>53.88</c:v>
                </c:pt>
                <c:pt idx="4">
                  <c:v>55.05</c:v>
                </c:pt>
              </c:numCache>
            </c:numRef>
          </c:val>
          <c:extLst>
            <c:ext xmlns:c16="http://schemas.microsoft.com/office/drawing/2014/chart" uri="{C3380CC4-5D6E-409C-BE32-E72D297353CC}">
              <c16:uniqueId val="{00000000-AEF2-447E-B13A-C90CA93EC0B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AEF2-447E-B13A-C90CA93EC0B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67.650000000000006</c:v>
                </c:pt>
                <c:pt idx="1">
                  <c:v>66.58</c:v>
                </c:pt>
                <c:pt idx="2">
                  <c:v>47.44</c:v>
                </c:pt>
                <c:pt idx="3">
                  <c:v>47.88</c:v>
                </c:pt>
                <c:pt idx="4">
                  <c:v>48.73</c:v>
                </c:pt>
              </c:numCache>
            </c:numRef>
          </c:val>
          <c:extLst>
            <c:ext xmlns:c16="http://schemas.microsoft.com/office/drawing/2014/chart" uri="{C3380CC4-5D6E-409C-BE32-E72D297353CC}">
              <c16:uniqueId val="{00000000-C57E-493E-B853-9AFFD6902C2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C57E-493E-B853-9AFFD6902C2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17-4A01-A8F0-7A4CC36A8EC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3F17-4A01-A8F0-7A4CC36A8EC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737.21</c:v>
                </c:pt>
                <c:pt idx="1">
                  <c:v>563.84</c:v>
                </c:pt>
                <c:pt idx="2">
                  <c:v>715.47</c:v>
                </c:pt>
                <c:pt idx="3">
                  <c:v>757.02</c:v>
                </c:pt>
                <c:pt idx="4">
                  <c:v>721.18</c:v>
                </c:pt>
              </c:numCache>
            </c:numRef>
          </c:val>
          <c:extLst>
            <c:ext xmlns:c16="http://schemas.microsoft.com/office/drawing/2014/chart" uri="{C3380CC4-5D6E-409C-BE32-E72D297353CC}">
              <c16:uniqueId val="{00000000-6A0C-4DD0-BE1F-FE691964CF0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6A0C-4DD0-BE1F-FE691964CF0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376.23</c:v>
                </c:pt>
                <c:pt idx="1">
                  <c:v>378.13</c:v>
                </c:pt>
                <c:pt idx="2">
                  <c:v>397.82</c:v>
                </c:pt>
                <c:pt idx="3">
                  <c:v>473.61</c:v>
                </c:pt>
                <c:pt idx="4">
                  <c:v>460.85</c:v>
                </c:pt>
              </c:numCache>
            </c:numRef>
          </c:val>
          <c:extLst>
            <c:ext xmlns:c16="http://schemas.microsoft.com/office/drawing/2014/chart" uri="{C3380CC4-5D6E-409C-BE32-E72D297353CC}">
              <c16:uniqueId val="{00000000-4AF1-4951-9232-E0F49408B2C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4AF1-4951-9232-E0F49408B2C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112.22</c:v>
                </c:pt>
                <c:pt idx="1">
                  <c:v>110.34</c:v>
                </c:pt>
                <c:pt idx="2">
                  <c:v>106.97</c:v>
                </c:pt>
                <c:pt idx="3">
                  <c:v>95.03</c:v>
                </c:pt>
                <c:pt idx="4">
                  <c:v>94.66</c:v>
                </c:pt>
              </c:numCache>
            </c:numRef>
          </c:val>
          <c:extLst>
            <c:ext xmlns:c16="http://schemas.microsoft.com/office/drawing/2014/chart" uri="{C3380CC4-5D6E-409C-BE32-E72D297353CC}">
              <c16:uniqueId val="{00000000-5665-4F8D-93BE-29B2C09275C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5665-4F8D-93BE-29B2C09275C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105.17</c:v>
                </c:pt>
                <c:pt idx="1">
                  <c:v>107.01</c:v>
                </c:pt>
                <c:pt idx="2">
                  <c:v>112.81</c:v>
                </c:pt>
                <c:pt idx="3">
                  <c:v>127.26</c:v>
                </c:pt>
                <c:pt idx="4">
                  <c:v>127.51</c:v>
                </c:pt>
              </c:numCache>
            </c:numRef>
          </c:val>
          <c:extLst>
            <c:ext xmlns:c16="http://schemas.microsoft.com/office/drawing/2014/chart" uri="{C3380CC4-5D6E-409C-BE32-E72D297353CC}">
              <c16:uniqueId val="{00000000-17EC-452A-B7D8-75EC8831E23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17EC-452A-B7D8-75EC8831E23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徳島県　板野町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9" t="s">
        <v>1</v>
      </c>
      <c r="C7" s="50"/>
      <c r="D7" s="50"/>
      <c r="E7" s="50"/>
      <c r="F7" s="50"/>
      <c r="G7" s="50"/>
      <c r="H7" s="50"/>
      <c r="I7" s="49" t="s">
        <v>2</v>
      </c>
      <c r="J7" s="50"/>
      <c r="K7" s="50"/>
      <c r="L7" s="50"/>
      <c r="M7" s="50"/>
      <c r="N7" s="50"/>
      <c r="O7" s="68"/>
      <c r="P7" s="51" t="s">
        <v>3</v>
      </c>
      <c r="Q7" s="51"/>
      <c r="R7" s="51"/>
      <c r="S7" s="51"/>
      <c r="T7" s="51"/>
      <c r="U7" s="51"/>
      <c r="V7" s="51"/>
      <c r="W7" s="51" t="s">
        <v>4</v>
      </c>
      <c r="X7" s="51"/>
      <c r="Y7" s="51"/>
      <c r="Z7" s="51"/>
      <c r="AA7" s="51"/>
      <c r="AB7" s="51"/>
      <c r="AC7" s="51"/>
      <c r="AD7" s="51" t="s">
        <v>5</v>
      </c>
      <c r="AE7" s="51"/>
      <c r="AF7" s="51"/>
      <c r="AG7" s="51"/>
      <c r="AH7" s="51"/>
      <c r="AI7" s="51"/>
      <c r="AJ7" s="51"/>
      <c r="AK7" s="2"/>
      <c r="AL7" s="51" t="s">
        <v>6</v>
      </c>
      <c r="AM7" s="51"/>
      <c r="AN7" s="51"/>
      <c r="AO7" s="51"/>
      <c r="AP7" s="51"/>
      <c r="AQ7" s="51"/>
      <c r="AR7" s="51"/>
      <c r="AS7" s="51"/>
      <c r="AT7" s="49" t="s">
        <v>7</v>
      </c>
      <c r="AU7" s="50"/>
      <c r="AV7" s="50"/>
      <c r="AW7" s="50"/>
      <c r="AX7" s="50"/>
      <c r="AY7" s="50"/>
      <c r="AZ7" s="50"/>
      <c r="BA7" s="50"/>
      <c r="BB7" s="51" t="s">
        <v>8</v>
      </c>
      <c r="BC7" s="51"/>
      <c r="BD7" s="51"/>
      <c r="BE7" s="51"/>
      <c r="BF7" s="51"/>
      <c r="BG7" s="51"/>
      <c r="BH7" s="51"/>
      <c r="BI7" s="51"/>
      <c r="BJ7" s="3"/>
      <c r="BK7" s="3"/>
      <c r="BL7" s="80" t="s">
        <v>9</v>
      </c>
      <c r="BM7" s="81"/>
      <c r="BN7" s="81"/>
      <c r="BO7" s="81"/>
      <c r="BP7" s="81"/>
      <c r="BQ7" s="81"/>
      <c r="BR7" s="81"/>
      <c r="BS7" s="81"/>
      <c r="BT7" s="81"/>
      <c r="BU7" s="81"/>
      <c r="BV7" s="81"/>
      <c r="BW7" s="81"/>
      <c r="BX7" s="81"/>
      <c r="BY7" s="8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A7</v>
      </c>
      <c r="X8" s="76"/>
      <c r="Y8" s="76"/>
      <c r="Z8" s="76"/>
      <c r="AA8" s="76"/>
      <c r="AB8" s="76"/>
      <c r="AC8" s="76"/>
      <c r="AD8" s="76" t="str">
        <f>データ!$M$6</f>
        <v>非設置</v>
      </c>
      <c r="AE8" s="76"/>
      <c r="AF8" s="76"/>
      <c r="AG8" s="76"/>
      <c r="AH8" s="76"/>
      <c r="AI8" s="76"/>
      <c r="AJ8" s="76"/>
      <c r="AK8" s="2"/>
      <c r="AL8" s="67">
        <f>データ!$R$6</f>
        <v>13165</v>
      </c>
      <c r="AM8" s="67"/>
      <c r="AN8" s="67"/>
      <c r="AO8" s="67"/>
      <c r="AP8" s="67"/>
      <c r="AQ8" s="67"/>
      <c r="AR8" s="67"/>
      <c r="AS8" s="67"/>
      <c r="AT8" s="37">
        <f>データ!$S$6</f>
        <v>36.22</v>
      </c>
      <c r="AU8" s="38"/>
      <c r="AV8" s="38"/>
      <c r="AW8" s="38"/>
      <c r="AX8" s="38"/>
      <c r="AY8" s="38"/>
      <c r="AZ8" s="38"/>
      <c r="BA8" s="38"/>
      <c r="BB8" s="56">
        <f>データ!$T$6</f>
        <v>363.47</v>
      </c>
      <c r="BC8" s="56"/>
      <c r="BD8" s="56"/>
      <c r="BE8" s="56"/>
      <c r="BF8" s="56"/>
      <c r="BG8" s="56"/>
      <c r="BH8" s="56"/>
      <c r="BI8" s="56"/>
      <c r="BJ8" s="3"/>
      <c r="BK8" s="3"/>
      <c r="BL8" s="69" t="s">
        <v>10</v>
      </c>
      <c r="BM8" s="70"/>
      <c r="BN8" s="71" t="s">
        <v>11</v>
      </c>
      <c r="BO8" s="71"/>
      <c r="BP8" s="71"/>
      <c r="BQ8" s="71"/>
      <c r="BR8" s="71"/>
      <c r="BS8" s="71"/>
      <c r="BT8" s="71"/>
      <c r="BU8" s="71"/>
      <c r="BV8" s="71"/>
      <c r="BW8" s="71"/>
      <c r="BX8" s="71"/>
      <c r="BY8" s="72"/>
    </row>
    <row r="9" spans="1:78" ht="18.75" customHeight="1" x14ac:dyDescent="0.15">
      <c r="A9" s="2"/>
      <c r="B9" s="49" t="s">
        <v>12</v>
      </c>
      <c r="C9" s="50"/>
      <c r="D9" s="50"/>
      <c r="E9" s="50"/>
      <c r="F9" s="50"/>
      <c r="G9" s="50"/>
      <c r="H9" s="50"/>
      <c r="I9" s="49" t="s">
        <v>13</v>
      </c>
      <c r="J9" s="50"/>
      <c r="K9" s="50"/>
      <c r="L9" s="50"/>
      <c r="M9" s="50"/>
      <c r="N9" s="50"/>
      <c r="O9" s="68"/>
      <c r="P9" s="51" t="s">
        <v>14</v>
      </c>
      <c r="Q9" s="51"/>
      <c r="R9" s="51"/>
      <c r="S9" s="51"/>
      <c r="T9" s="51"/>
      <c r="U9" s="51"/>
      <c r="V9" s="51"/>
      <c r="W9" s="51" t="s">
        <v>15</v>
      </c>
      <c r="X9" s="51"/>
      <c r="Y9" s="51"/>
      <c r="Z9" s="51"/>
      <c r="AA9" s="51"/>
      <c r="AB9" s="51"/>
      <c r="AC9" s="51"/>
      <c r="AD9" s="2"/>
      <c r="AE9" s="2"/>
      <c r="AF9" s="2"/>
      <c r="AG9" s="2"/>
      <c r="AH9" s="2"/>
      <c r="AI9" s="2"/>
      <c r="AJ9" s="2"/>
      <c r="AK9" s="2"/>
      <c r="AL9" s="51" t="s">
        <v>16</v>
      </c>
      <c r="AM9" s="51"/>
      <c r="AN9" s="51"/>
      <c r="AO9" s="51"/>
      <c r="AP9" s="51"/>
      <c r="AQ9" s="51"/>
      <c r="AR9" s="51"/>
      <c r="AS9" s="51"/>
      <c r="AT9" s="49" t="s">
        <v>17</v>
      </c>
      <c r="AU9" s="50"/>
      <c r="AV9" s="50"/>
      <c r="AW9" s="50"/>
      <c r="AX9" s="50"/>
      <c r="AY9" s="50"/>
      <c r="AZ9" s="50"/>
      <c r="BA9" s="50"/>
      <c r="BB9" s="51" t="s">
        <v>18</v>
      </c>
      <c r="BC9" s="51"/>
      <c r="BD9" s="51"/>
      <c r="BE9" s="51"/>
      <c r="BF9" s="51"/>
      <c r="BG9" s="51"/>
      <c r="BH9" s="51"/>
      <c r="BI9" s="51"/>
      <c r="BJ9" s="3"/>
      <c r="BK9" s="3"/>
      <c r="BL9" s="52" t="s">
        <v>19</v>
      </c>
      <c r="BM9" s="53"/>
      <c r="BN9" s="54" t="s">
        <v>20</v>
      </c>
      <c r="BO9" s="54"/>
      <c r="BP9" s="54"/>
      <c r="BQ9" s="54"/>
      <c r="BR9" s="54"/>
      <c r="BS9" s="54"/>
      <c r="BT9" s="54"/>
      <c r="BU9" s="54"/>
      <c r="BV9" s="54"/>
      <c r="BW9" s="54"/>
      <c r="BX9" s="54"/>
      <c r="BY9" s="55"/>
    </row>
    <row r="10" spans="1:78" ht="18.75" customHeight="1" x14ac:dyDescent="0.15">
      <c r="A10" s="2"/>
      <c r="B10" s="37" t="str">
        <f>データ!$N$6</f>
        <v>-</v>
      </c>
      <c r="C10" s="38"/>
      <c r="D10" s="38"/>
      <c r="E10" s="38"/>
      <c r="F10" s="38"/>
      <c r="G10" s="38"/>
      <c r="H10" s="38"/>
      <c r="I10" s="37">
        <f>データ!$O$6</f>
        <v>66.010000000000005</v>
      </c>
      <c r="J10" s="38"/>
      <c r="K10" s="38"/>
      <c r="L10" s="38"/>
      <c r="M10" s="38"/>
      <c r="N10" s="38"/>
      <c r="O10" s="66"/>
      <c r="P10" s="56">
        <f>データ!$P$6</f>
        <v>98.3</v>
      </c>
      <c r="Q10" s="56"/>
      <c r="R10" s="56"/>
      <c r="S10" s="56"/>
      <c r="T10" s="56"/>
      <c r="U10" s="56"/>
      <c r="V10" s="56"/>
      <c r="W10" s="67">
        <f>データ!$Q$6</f>
        <v>2420</v>
      </c>
      <c r="X10" s="67"/>
      <c r="Y10" s="67"/>
      <c r="Z10" s="67"/>
      <c r="AA10" s="67"/>
      <c r="AB10" s="67"/>
      <c r="AC10" s="67"/>
      <c r="AD10" s="2"/>
      <c r="AE10" s="2"/>
      <c r="AF10" s="2"/>
      <c r="AG10" s="2"/>
      <c r="AH10" s="2"/>
      <c r="AI10" s="2"/>
      <c r="AJ10" s="2"/>
      <c r="AK10" s="2"/>
      <c r="AL10" s="67">
        <f>データ!$U$6</f>
        <v>12865</v>
      </c>
      <c r="AM10" s="67"/>
      <c r="AN10" s="67"/>
      <c r="AO10" s="67"/>
      <c r="AP10" s="67"/>
      <c r="AQ10" s="67"/>
      <c r="AR10" s="67"/>
      <c r="AS10" s="67"/>
      <c r="AT10" s="37">
        <f>データ!$V$6</f>
        <v>19.399999999999999</v>
      </c>
      <c r="AU10" s="38"/>
      <c r="AV10" s="38"/>
      <c r="AW10" s="38"/>
      <c r="AX10" s="38"/>
      <c r="AY10" s="38"/>
      <c r="AZ10" s="38"/>
      <c r="BA10" s="38"/>
      <c r="BB10" s="56">
        <f>データ!$W$6</f>
        <v>663.14</v>
      </c>
      <c r="BC10" s="56"/>
      <c r="BD10" s="56"/>
      <c r="BE10" s="56"/>
      <c r="BF10" s="56"/>
      <c r="BG10" s="56"/>
      <c r="BH10" s="56"/>
      <c r="BI10" s="56"/>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6"/>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8"/>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2"/>
      <c r="BM44" s="43"/>
      <c r="BN44" s="43"/>
      <c r="BO44" s="43"/>
      <c r="BP44" s="43"/>
      <c r="BQ44" s="43"/>
      <c r="BR44" s="43"/>
      <c r="BS44" s="43"/>
      <c r="BT44" s="43"/>
      <c r="BU44" s="43"/>
      <c r="BV44" s="43"/>
      <c r="BW44" s="43"/>
      <c r="BX44" s="43"/>
      <c r="BY44" s="43"/>
      <c r="BZ44" s="4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5"/>
      <c r="BN47" s="45"/>
      <c r="BO47" s="45"/>
      <c r="BP47" s="45"/>
      <c r="BQ47" s="45"/>
      <c r="BR47" s="45"/>
      <c r="BS47" s="45"/>
      <c r="BT47" s="45"/>
      <c r="BU47" s="45"/>
      <c r="BV47" s="45"/>
      <c r="BW47" s="45"/>
      <c r="BX47" s="45"/>
      <c r="BY47" s="45"/>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5"/>
      <c r="BN48" s="45"/>
      <c r="BO48" s="45"/>
      <c r="BP48" s="45"/>
      <c r="BQ48" s="45"/>
      <c r="BR48" s="45"/>
      <c r="BS48" s="45"/>
      <c r="BT48" s="45"/>
      <c r="BU48" s="45"/>
      <c r="BV48" s="45"/>
      <c r="BW48" s="45"/>
      <c r="BX48" s="45"/>
      <c r="BY48" s="45"/>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5"/>
      <c r="BN49" s="45"/>
      <c r="BO49" s="45"/>
      <c r="BP49" s="45"/>
      <c r="BQ49" s="45"/>
      <c r="BR49" s="45"/>
      <c r="BS49" s="45"/>
      <c r="BT49" s="45"/>
      <c r="BU49" s="45"/>
      <c r="BV49" s="45"/>
      <c r="BW49" s="45"/>
      <c r="BX49" s="45"/>
      <c r="BY49" s="45"/>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5"/>
      <c r="BN50" s="45"/>
      <c r="BO50" s="45"/>
      <c r="BP50" s="45"/>
      <c r="BQ50" s="45"/>
      <c r="BR50" s="45"/>
      <c r="BS50" s="45"/>
      <c r="BT50" s="45"/>
      <c r="BU50" s="45"/>
      <c r="BV50" s="45"/>
      <c r="BW50" s="45"/>
      <c r="BX50" s="45"/>
      <c r="BY50" s="45"/>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5"/>
      <c r="BN51" s="45"/>
      <c r="BO51" s="45"/>
      <c r="BP51" s="45"/>
      <c r="BQ51" s="45"/>
      <c r="BR51" s="45"/>
      <c r="BS51" s="45"/>
      <c r="BT51" s="45"/>
      <c r="BU51" s="45"/>
      <c r="BV51" s="45"/>
      <c r="BW51" s="45"/>
      <c r="BX51" s="45"/>
      <c r="BY51" s="45"/>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5"/>
      <c r="BN52" s="45"/>
      <c r="BO52" s="45"/>
      <c r="BP52" s="45"/>
      <c r="BQ52" s="45"/>
      <c r="BR52" s="45"/>
      <c r="BS52" s="45"/>
      <c r="BT52" s="45"/>
      <c r="BU52" s="45"/>
      <c r="BV52" s="45"/>
      <c r="BW52" s="45"/>
      <c r="BX52" s="45"/>
      <c r="BY52" s="45"/>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5"/>
      <c r="BN53" s="45"/>
      <c r="BO53" s="45"/>
      <c r="BP53" s="45"/>
      <c r="BQ53" s="45"/>
      <c r="BR53" s="45"/>
      <c r="BS53" s="45"/>
      <c r="BT53" s="45"/>
      <c r="BU53" s="45"/>
      <c r="BV53" s="45"/>
      <c r="BW53" s="45"/>
      <c r="BX53" s="45"/>
      <c r="BY53" s="45"/>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5"/>
      <c r="BN54" s="45"/>
      <c r="BO54" s="45"/>
      <c r="BP54" s="45"/>
      <c r="BQ54" s="45"/>
      <c r="BR54" s="45"/>
      <c r="BS54" s="45"/>
      <c r="BT54" s="45"/>
      <c r="BU54" s="45"/>
      <c r="BV54" s="45"/>
      <c r="BW54" s="45"/>
      <c r="BX54" s="45"/>
      <c r="BY54" s="45"/>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5"/>
      <c r="BN55" s="45"/>
      <c r="BO55" s="45"/>
      <c r="BP55" s="45"/>
      <c r="BQ55" s="45"/>
      <c r="BR55" s="45"/>
      <c r="BS55" s="45"/>
      <c r="BT55" s="45"/>
      <c r="BU55" s="45"/>
      <c r="BV55" s="45"/>
      <c r="BW55" s="45"/>
      <c r="BX55" s="45"/>
      <c r="BY55" s="45"/>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5"/>
      <c r="BN56" s="45"/>
      <c r="BO56" s="45"/>
      <c r="BP56" s="45"/>
      <c r="BQ56" s="45"/>
      <c r="BR56" s="45"/>
      <c r="BS56" s="45"/>
      <c r="BT56" s="45"/>
      <c r="BU56" s="45"/>
      <c r="BV56" s="45"/>
      <c r="BW56" s="45"/>
      <c r="BX56" s="45"/>
      <c r="BY56" s="45"/>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5"/>
      <c r="BN57" s="45"/>
      <c r="BO57" s="45"/>
      <c r="BP57" s="45"/>
      <c r="BQ57" s="45"/>
      <c r="BR57" s="45"/>
      <c r="BS57" s="45"/>
      <c r="BT57" s="45"/>
      <c r="BU57" s="45"/>
      <c r="BV57" s="45"/>
      <c r="BW57" s="45"/>
      <c r="BX57" s="45"/>
      <c r="BY57" s="45"/>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5"/>
      <c r="BN58" s="45"/>
      <c r="BO58" s="45"/>
      <c r="BP58" s="45"/>
      <c r="BQ58" s="45"/>
      <c r="BR58" s="45"/>
      <c r="BS58" s="45"/>
      <c r="BT58" s="45"/>
      <c r="BU58" s="45"/>
      <c r="BV58" s="45"/>
      <c r="BW58" s="45"/>
      <c r="BX58" s="45"/>
      <c r="BY58" s="45"/>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5"/>
      <c r="BN59" s="45"/>
      <c r="BO59" s="45"/>
      <c r="BP59" s="45"/>
      <c r="BQ59" s="45"/>
      <c r="BR59" s="45"/>
      <c r="BS59" s="45"/>
      <c r="BT59" s="45"/>
      <c r="BU59" s="45"/>
      <c r="BV59" s="45"/>
      <c r="BW59" s="45"/>
      <c r="BX59" s="45"/>
      <c r="BY59" s="45"/>
      <c r="BZ59" s="41"/>
    </row>
    <row r="60" spans="1:78" ht="13.5" customHeight="1" x14ac:dyDescent="0.15">
      <c r="A60" s="2"/>
      <c r="B60" s="46" t="s">
        <v>27</v>
      </c>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8"/>
      <c r="BK60" s="2"/>
      <c r="BL60" s="39"/>
      <c r="BM60" s="45"/>
      <c r="BN60" s="45"/>
      <c r="BO60" s="45"/>
      <c r="BP60" s="45"/>
      <c r="BQ60" s="45"/>
      <c r="BR60" s="45"/>
      <c r="BS60" s="45"/>
      <c r="BT60" s="45"/>
      <c r="BU60" s="45"/>
      <c r="BV60" s="45"/>
      <c r="BW60" s="45"/>
      <c r="BX60" s="45"/>
      <c r="BY60" s="45"/>
      <c r="BZ60" s="41"/>
    </row>
    <row r="61" spans="1:78" ht="13.5" customHeight="1" x14ac:dyDescent="0.15">
      <c r="A61" s="2"/>
      <c r="B61" s="46"/>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8"/>
      <c r="BK61" s="2"/>
      <c r="BL61" s="39"/>
      <c r="BM61" s="45"/>
      <c r="BN61" s="45"/>
      <c r="BO61" s="45"/>
      <c r="BP61" s="45"/>
      <c r="BQ61" s="45"/>
      <c r="BR61" s="45"/>
      <c r="BS61" s="45"/>
      <c r="BT61" s="45"/>
      <c r="BU61" s="45"/>
      <c r="BV61" s="45"/>
      <c r="BW61" s="45"/>
      <c r="BX61" s="45"/>
      <c r="BY61" s="45"/>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5"/>
      <c r="BN62" s="45"/>
      <c r="BO62" s="45"/>
      <c r="BP62" s="45"/>
      <c r="BQ62" s="45"/>
      <c r="BR62" s="45"/>
      <c r="BS62" s="45"/>
      <c r="BT62" s="45"/>
      <c r="BU62" s="45"/>
      <c r="BV62" s="45"/>
      <c r="BW62" s="45"/>
      <c r="BX62" s="45"/>
      <c r="BY62" s="45"/>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5"/>
      <c r="BN63" s="45"/>
      <c r="BO63" s="45"/>
      <c r="BP63" s="45"/>
      <c r="BQ63" s="45"/>
      <c r="BR63" s="45"/>
      <c r="BS63" s="45"/>
      <c r="BT63" s="45"/>
      <c r="BU63" s="45"/>
      <c r="BV63" s="45"/>
      <c r="BW63" s="45"/>
      <c r="BX63" s="45"/>
      <c r="BY63" s="45"/>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5"/>
      <c r="BN66" s="45"/>
      <c r="BO66" s="45"/>
      <c r="BP66" s="45"/>
      <c r="BQ66" s="45"/>
      <c r="BR66" s="45"/>
      <c r="BS66" s="45"/>
      <c r="BT66" s="45"/>
      <c r="BU66" s="45"/>
      <c r="BV66" s="45"/>
      <c r="BW66" s="45"/>
      <c r="BX66" s="45"/>
      <c r="BY66" s="45"/>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5"/>
      <c r="BN67" s="45"/>
      <c r="BO67" s="45"/>
      <c r="BP67" s="45"/>
      <c r="BQ67" s="45"/>
      <c r="BR67" s="45"/>
      <c r="BS67" s="45"/>
      <c r="BT67" s="45"/>
      <c r="BU67" s="45"/>
      <c r="BV67" s="45"/>
      <c r="BW67" s="45"/>
      <c r="BX67" s="45"/>
      <c r="BY67" s="45"/>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5"/>
      <c r="BN68" s="45"/>
      <c r="BO68" s="45"/>
      <c r="BP68" s="45"/>
      <c r="BQ68" s="45"/>
      <c r="BR68" s="45"/>
      <c r="BS68" s="45"/>
      <c r="BT68" s="45"/>
      <c r="BU68" s="45"/>
      <c r="BV68" s="45"/>
      <c r="BW68" s="45"/>
      <c r="BX68" s="45"/>
      <c r="BY68" s="45"/>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5"/>
      <c r="BN69" s="45"/>
      <c r="BO69" s="45"/>
      <c r="BP69" s="45"/>
      <c r="BQ69" s="45"/>
      <c r="BR69" s="45"/>
      <c r="BS69" s="45"/>
      <c r="BT69" s="45"/>
      <c r="BU69" s="45"/>
      <c r="BV69" s="45"/>
      <c r="BW69" s="45"/>
      <c r="BX69" s="45"/>
      <c r="BY69" s="45"/>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5"/>
      <c r="BN70" s="45"/>
      <c r="BO70" s="45"/>
      <c r="BP70" s="45"/>
      <c r="BQ70" s="45"/>
      <c r="BR70" s="45"/>
      <c r="BS70" s="45"/>
      <c r="BT70" s="45"/>
      <c r="BU70" s="45"/>
      <c r="BV70" s="45"/>
      <c r="BW70" s="45"/>
      <c r="BX70" s="45"/>
      <c r="BY70" s="45"/>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5"/>
      <c r="BN71" s="45"/>
      <c r="BO71" s="45"/>
      <c r="BP71" s="45"/>
      <c r="BQ71" s="45"/>
      <c r="BR71" s="45"/>
      <c r="BS71" s="45"/>
      <c r="BT71" s="45"/>
      <c r="BU71" s="45"/>
      <c r="BV71" s="45"/>
      <c r="BW71" s="45"/>
      <c r="BX71" s="45"/>
      <c r="BY71" s="45"/>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5"/>
      <c r="BN72" s="45"/>
      <c r="BO72" s="45"/>
      <c r="BP72" s="45"/>
      <c r="BQ72" s="45"/>
      <c r="BR72" s="45"/>
      <c r="BS72" s="45"/>
      <c r="BT72" s="45"/>
      <c r="BU72" s="45"/>
      <c r="BV72" s="45"/>
      <c r="BW72" s="45"/>
      <c r="BX72" s="45"/>
      <c r="BY72" s="45"/>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5"/>
      <c r="BN73" s="45"/>
      <c r="BO73" s="45"/>
      <c r="BP73" s="45"/>
      <c r="BQ73" s="45"/>
      <c r="BR73" s="45"/>
      <c r="BS73" s="45"/>
      <c r="BT73" s="45"/>
      <c r="BU73" s="45"/>
      <c r="BV73" s="45"/>
      <c r="BW73" s="45"/>
      <c r="BX73" s="45"/>
      <c r="BY73" s="45"/>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5"/>
      <c r="BN74" s="45"/>
      <c r="BO74" s="45"/>
      <c r="BP74" s="45"/>
      <c r="BQ74" s="45"/>
      <c r="BR74" s="45"/>
      <c r="BS74" s="45"/>
      <c r="BT74" s="45"/>
      <c r="BU74" s="45"/>
      <c r="BV74" s="45"/>
      <c r="BW74" s="45"/>
      <c r="BX74" s="45"/>
      <c r="BY74" s="45"/>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5"/>
      <c r="BN75" s="45"/>
      <c r="BO75" s="45"/>
      <c r="BP75" s="45"/>
      <c r="BQ75" s="45"/>
      <c r="BR75" s="45"/>
      <c r="BS75" s="45"/>
      <c r="BT75" s="45"/>
      <c r="BU75" s="45"/>
      <c r="BV75" s="45"/>
      <c r="BW75" s="45"/>
      <c r="BX75" s="45"/>
      <c r="BY75" s="45"/>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5"/>
      <c r="BN76" s="45"/>
      <c r="BO76" s="45"/>
      <c r="BP76" s="45"/>
      <c r="BQ76" s="45"/>
      <c r="BR76" s="45"/>
      <c r="BS76" s="45"/>
      <c r="BT76" s="45"/>
      <c r="BU76" s="45"/>
      <c r="BV76" s="45"/>
      <c r="BW76" s="45"/>
      <c r="BX76" s="45"/>
      <c r="BY76" s="45"/>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5"/>
      <c r="BN77" s="45"/>
      <c r="BO77" s="45"/>
      <c r="BP77" s="45"/>
      <c r="BQ77" s="45"/>
      <c r="BR77" s="45"/>
      <c r="BS77" s="45"/>
      <c r="BT77" s="45"/>
      <c r="BU77" s="45"/>
      <c r="BV77" s="45"/>
      <c r="BW77" s="45"/>
      <c r="BX77" s="45"/>
      <c r="BY77" s="45"/>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5"/>
      <c r="BN78" s="45"/>
      <c r="BO78" s="45"/>
      <c r="BP78" s="45"/>
      <c r="BQ78" s="45"/>
      <c r="BR78" s="45"/>
      <c r="BS78" s="45"/>
      <c r="BT78" s="45"/>
      <c r="BU78" s="45"/>
      <c r="BV78" s="45"/>
      <c r="BW78" s="45"/>
      <c r="BX78" s="45"/>
      <c r="BY78" s="45"/>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5"/>
      <c r="BN79" s="45"/>
      <c r="BO79" s="45"/>
      <c r="BP79" s="45"/>
      <c r="BQ79" s="45"/>
      <c r="BR79" s="45"/>
      <c r="BS79" s="45"/>
      <c r="BT79" s="45"/>
      <c r="BU79" s="45"/>
      <c r="BV79" s="45"/>
      <c r="BW79" s="45"/>
      <c r="BX79" s="45"/>
      <c r="BY79" s="45"/>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5"/>
      <c r="BN80" s="45"/>
      <c r="BO80" s="45"/>
      <c r="BP80" s="45"/>
      <c r="BQ80" s="45"/>
      <c r="BR80" s="45"/>
      <c r="BS80" s="45"/>
      <c r="BT80" s="45"/>
      <c r="BU80" s="45"/>
      <c r="BV80" s="45"/>
      <c r="BW80" s="45"/>
      <c r="BX80" s="45"/>
      <c r="BY80" s="45"/>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5"/>
      <c r="BN81" s="45"/>
      <c r="BO81" s="45"/>
      <c r="BP81" s="45"/>
      <c r="BQ81" s="45"/>
      <c r="BR81" s="45"/>
      <c r="BS81" s="45"/>
      <c r="BT81" s="45"/>
      <c r="BU81" s="45"/>
      <c r="BV81" s="45"/>
      <c r="BW81" s="45"/>
      <c r="BX81" s="45"/>
      <c r="BY81" s="45"/>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gPpEJAyaL1EQIdK1grTDPlz5Y6HQX22nf3vK73D+SHzczZHQQZXc4GdVh1iojbToNCiWrbtprJuJXsAzxtk/g==" saltValue="V3WHe627X+JYj14XxdKce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364045</v>
      </c>
      <c r="D6" s="20">
        <f t="shared" si="3"/>
        <v>46</v>
      </c>
      <c r="E6" s="20">
        <f t="shared" si="3"/>
        <v>1</v>
      </c>
      <c r="F6" s="20">
        <f t="shared" si="3"/>
        <v>0</v>
      </c>
      <c r="G6" s="20">
        <f t="shared" si="3"/>
        <v>1</v>
      </c>
      <c r="H6" s="20" t="str">
        <f t="shared" si="3"/>
        <v>徳島県　板野町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66.010000000000005</v>
      </c>
      <c r="P6" s="21">
        <f t="shared" si="3"/>
        <v>98.3</v>
      </c>
      <c r="Q6" s="21">
        <f t="shared" si="3"/>
        <v>2420</v>
      </c>
      <c r="R6" s="21">
        <f t="shared" si="3"/>
        <v>13165</v>
      </c>
      <c r="S6" s="21">
        <f t="shared" si="3"/>
        <v>36.22</v>
      </c>
      <c r="T6" s="21">
        <f t="shared" si="3"/>
        <v>363.47</v>
      </c>
      <c r="U6" s="21">
        <f t="shared" si="3"/>
        <v>12865</v>
      </c>
      <c r="V6" s="21">
        <f t="shared" si="3"/>
        <v>19.399999999999999</v>
      </c>
      <c r="W6" s="21">
        <f t="shared" si="3"/>
        <v>663.14</v>
      </c>
      <c r="X6" s="22">
        <f>IF(X7="",NA(),X7)</f>
        <v>112</v>
      </c>
      <c r="Y6" s="22">
        <f t="shared" ref="Y6:AG6" si="4">IF(Y7="",NA(),Y7)</f>
        <v>110.04</v>
      </c>
      <c r="Z6" s="22">
        <f t="shared" si="4"/>
        <v>106.8</v>
      </c>
      <c r="AA6" s="22">
        <f t="shared" si="4"/>
        <v>111.99</v>
      </c>
      <c r="AB6" s="22">
        <f t="shared" si="4"/>
        <v>109.5</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737.21</v>
      </c>
      <c r="AU6" s="22">
        <f t="shared" ref="AU6:BC6" si="6">IF(AU7="",NA(),AU7)</f>
        <v>563.84</v>
      </c>
      <c r="AV6" s="22">
        <f t="shared" si="6"/>
        <v>715.47</v>
      </c>
      <c r="AW6" s="22">
        <f t="shared" si="6"/>
        <v>757.02</v>
      </c>
      <c r="AX6" s="22">
        <f t="shared" si="6"/>
        <v>721.18</v>
      </c>
      <c r="AY6" s="22">
        <f t="shared" si="6"/>
        <v>355.27</v>
      </c>
      <c r="AZ6" s="22">
        <f t="shared" si="6"/>
        <v>359.7</v>
      </c>
      <c r="BA6" s="22">
        <f t="shared" si="6"/>
        <v>362.93</v>
      </c>
      <c r="BB6" s="22">
        <f t="shared" si="6"/>
        <v>371.81</v>
      </c>
      <c r="BC6" s="22">
        <f t="shared" si="6"/>
        <v>384.23</v>
      </c>
      <c r="BD6" s="21" t="str">
        <f>IF(BD7="","",IF(BD7="-","【-】","【"&amp;SUBSTITUTE(TEXT(BD7,"#,##0.00"),"-","△")&amp;"】"))</f>
        <v>【261.51】</v>
      </c>
      <c r="BE6" s="22">
        <f>IF(BE7="",NA(),BE7)</f>
        <v>376.23</v>
      </c>
      <c r="BF6" s="22">
        <f t="shared" ref="BF6:BN6" si="7">IF(BF7="",NA(),BF7)</f>
        <v>378.13</v>
      </c>
      <c r="BG6" s="22">
        <f t="shared" si="7"/>
        <v>397.82</v>
      </c>
      <c r="BH6" s="22">
        <f t="shared" si="7"/>
        <v>473.61</v>
      </c>
      <c r="BI6" s="22">
        <f t="shared" si="7"/>
        <v>460.85</v>
      </c>
      <c r="BJ6" s="22">
        <f t="shared" si="7"/>
        <v>458.27</v>
      </c>
      <c r="BK6" s="22">
        <f t="shared" si="7"/>
        <v>447.01</v>
      </c>
      <c r="BL6" s="22">
        <f t="shared" si="7"/>
        <v>439.05</v>
      </c>
      <c r="BM6" s="22">
        <f t="shared" si="7"/>
        <v>465.85</v>
      </c>
      <c r="BN6" s="22">
        <f t="shared" si="7"/>
        <v>439.43</v>
      </c>
      <c r="BO6" s="21" t="str">
        <f>IF(BO7="","",IF(BO7="-","【-】","【"&amp;SUBSTITUTE(TEXT(BO7,"#,##0.00"),"-","△")&amp;"】"))</f>
        <v>【265.16】</v>
      </c>
      <c r="BP6" s="22">
        <f>IF(BP7="",NA(),BP7)</f>
        <v>112.22</v>
      </c>
      <c r="BQ6" s="22">
        <f t="shared" ref="BQ6:BY6" si="8">IF(BQ7="",NA(),BQ7)</f>
        <v>110.34</v>
      </c>
      <c r="BR6" s="22">
        <f t="shared" si="8"/>
        <v>106.97</v>
      </c>
      <c r="BS6" s="22">
        <f t="shared" si="8"/>
        <v>95.03</v>
      </c>
      <c r="BT6" s="22">
        <f t="shared" si="8"/>
        <v>94.66</v>
      </c>
      <c r="BU6" s="22">
        <f t="shared" si="8"/>
        <v>96.77</v>
      </c>
      <c r="BV6" s="22">
        <f t="shared" si="8"/>
        <v>95.81</v>
      </c>
      <c r="BW6" s="22">
        <f t="shared" si="8"/>
        <v>95.26</v>
      </c>
      <c r="BX6" s="22">
        <f t="shared" si="8"/>
        <v>92.39</v>
      </c>
      <c r="BY6" s="22">
        <f t="shared" si="8"/>
        <v>94.41</v>
      </c>
      <c r="BZ6" s="21" t="str">
        <f>IF(BZ7="","",IF(BZ7="-","【-】","【"&amp;SUBSTITUTE(TEXT(BZ7,"#,##0.00"),"-","△")&amp;"】"))</f>
        <v>【102.35】</v>
      </c>
      <c r="CA6" s="22">
        <f>IF(CA7="",NA(),CA7)</f>
        <v>105.17</v>
      </c>
      <c r="CB6" s="22">
        <f t="shared" ref="CB6:CJ6" si="9">IF(CB7="",NA(),CB7)</f>
        <v>107.01</v>
      </c>
      <c r="CC6" s="22">
        <f t="shared" si="9"/>
        <v>112.81</v>
      </c>
      <c r="CD6" s="22">
        <f t="shared" si="9"/>
        <v>127.26</v>
      </c>
      <c r="CE6" s="22">
        <f t="shared" si="9"/>
        <v>127.51</v>
      </c>
      <c r="CF6" s="22">
        <f t="shared" si="9"/>
        <v>187.18</v>
      </c>
      <c r="CG6" s="22">
        <f t="shared" si="9"/>
        <v>189.58</v>
      </c>
      <c r="CH6" s="22">
        <f t="shared" si="9"/>
        <v>192.82</v>
      </c>
      <c r="CI6" s="22">
        <f t="shared" si="9"/>
        <v>192.98</v>
      </c>
      <c r="CJ6" s="22">
        <f t="shared" si="9"/>
        <v>192.13</v>
      </c>
      <c r="CK6" s="21" t="str">
        <f>IF(CK7="","",IF(CK7="-","【-】","【"&amp;SUBSTITUTE(TEXT(CK7,"#,##0.00"),"-","△")&amp;"】"))</f>
        <v>【167.74】</v>
      </c>
      <c r="CL6" s="22">
        <f>IF(CL7="",NA(),CL7)</f>
        <v>52.45</v>
      </c>
      <c r="CM6" s="22">
        <f t="shared" ref="CM6:CU6" si="10">IF(CM7="",NA(),CM7)</f>
        <v>51.87</v>
      </c>
      <c r="CN6" s="22">
        <f t="shared" si="10"/>
        <v>48.83</v>
      </c>
      <c r="CO6" s="22">
        <f t="shared" si="10"/>
        <v>47.93</v>
      </c>
      <c r="CP6" s="22">
        <f t="shared" si="10"/>
        <v>47.41</v>
      </c>
      <c r="CQ6" s="22">
        <f t="shared" si="10"/>
        <v>55.88</v>
      </c>
      <c r="CR6" s="22">
        <f t="shared" si="10"/>
        <v>55.22</v>
      </c>
      <c r="CS6" s="22">
        <f t="shared" si="10"/>
        <v>54.05</v>
      </c>
      <c r="CT6" s="22">
        <f t="shared" si="10"/>
        <v>54.43</v>
      </c>
      <c r="CU6" s="22">
        <f t="shared" si="10"/>
        <v>53.87</v>
      </c>
      <c r="CV6" s="21" t="str">
        <f>IF(CV7="","",IF(CV7="-","【-】","【"&amp;SUBSTITUTE(TEXT(CV7,"#,##0.00"),"-","△")&amp;"】"))</f>
        <v>【60.29】</v>
      </c>
      <c r="CW6" s="22">
        <f>IF(CW7="",NA(),CW7)</f>
        <v>77.73</v>
      </c>
      <c r="CX6" s="22">
        <f t="shared" ref="CX6:DF6" si="11">IF(CX7="",NA(),CX7)</f>
        <v>78.23</v>
      </c>
      <c r="CY6" s="22">
        <f t="shared" si="11"/>
        <v>78.489999999999995</v>
      </c>
      <c r="CZ6" s="22">
        <f t="shared" si="11"/>
        <v>69.16</v>
      </c>
      <c r="DA6" s="22">
        <f t="shared" si="11"/>
        <v>69.92</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51.84</v>
      </c>
      <c r="DI6" s="22">
        <f t="shared" ref="DI6:DQ6" si="12">IF(DI7="",NA(),DI7)</f>
        <v>52.84</v>
      </c>
      <c r="DJ6" s="22">
        <f t="shared" si="12"/>
        <v>53.9</v>
      </c>
      <c r="DK6" s="22">
        <f t="shared" si="12"/>
        <v>53.88</v>
      </c>
      <c r="DL6" s="22">
        <f t="shared" si="12"/>
        <v>55.05</v>
      </c>
      <c r="DM6" s="22">
        <f t="shared" si="12"/>
        <v>46.61</v>
      </c>
      <c r="DN6" s="22">
        <f t="shared" si="12"/>
        <v>47.97</v>
      </c>
      <c r="DO6" s="22">
        <f t="shared" si="12"/>
        <v>49.12</v>
      </c>
      <c r="DP6" s="22">
        <f t="shared" si="12"/>
        <v>49.39</v>
      </c>
      <c r="DQ6" s="22">
        <f t="shared" si="12"/>
        <v>50.75</v>
      </c>
      <c r="DR6" s="21" t="str">
        <f>IF(DR7="","",IF(DR7="-","【-】","【"&amp;SUBSTITUTE(TEXT(DR7,"#,##0.00"),"-","△")&amp;"】"))</f>
        <v>【50.88】</v>
      </c>
      <c r="DS6" s="22">
        <f>IF(DS7="",NA(),DS7)</f>
        <v>67.650000000000006</v>
      </c>
      <c r="DT6" s="22">
        <f t="shared" ref="DT6:EB6" si="13">IF(DT7="",NA(),DT7)</f>
        <v>66.58</v>
      </c>
      <c r="DU6" s="22">
        <f t="shared" si="13"/>
        <v>47.44</v>
      </c>
      <c r="DV6" s="22">
        <f t="shared" si="13"/>
        <v>47.88</v>
      </c>
      <c r="DW6" s="22">
        <f t="shared" si="13"/>
        <v>48.73</v>
      </c>
      <c r="DX6" s="22">
        <f t="shared" si="13"/>
        <v>10.84</v>
      </c>
      <c r="DY6" s="22">
        <f t="shared" si="13"/>
        <v>15.33</v>
      </c>
      <c r="DZ6" s="22">
        <f t="shared" si="13"/>
        <v>16.760000000000002</v>
      </c>
      <c r="EA6" s="22">
        <f t="shared" si="13"/>
        <v>18.57</v>
      </c>
      <c r="EB6" s="22">
        <f t="shared" si="13"/>
        <v>21.14</v>
      </c>
      <c r="EC6" s="21" t="str">
        <f>IF(EC7="","",IF(EC7="-","【-】","【"&amp;SUBSTITUTE(TEXT(EC7,"#,##0.00"),"-","△")&amp;"】"))</f>
        <v>【22.30】</v>
      </c>
      <c r="ED6" s="22">
        <f>IF(ED7="",NA(),ED7)</f>
        <v>1.43</v>
      </c>
      <c r="EE6" s="22">
        <f t="shared" ref="EE6:EM6" si="14">IF(EE7="",NA(),EE7)</f>
        <v>0.98</v>
      </c>
      <c r="EF6" s="22">
        <f t="shared" si="14"/>
        <v>0.53</v>
      </c>
      <c r="EG6" s="22">
        <f t="shared" si="14"/>
        <v>0.88</v>
      </c>
      <c r="EH6" s="22">
        <f t="shared" si="14"/>
        <v>0.56999999999999995</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364045</v>
      </c>
      <c r="D7" s="24">
        <v>46</v>
      </c>
      <c r="E7" s="24">
        <v>1</v>
      </c>
      <c r="F7" s="24">
        <v>0</v>
      </c>
      <c r="G7" s="24">
        <v>1</v>
      </c>
      <c r="H7" s="24" t="s">
        <v>93</v>
      </c>
      <c r="I7" s="24" t="s">
        <v>94</v>
      </c>
      <c r="J7" s="24" t="s">
        <v>95</v>
      </c>
      <c r="K7" s="24" t="s">
        <v>96</v>
      </c>
      <c r="L7" s="24" t="s">
        <v>97</v>
      </c>
      <c r="M7" s="24" t="s">
        <v>98</v>
      </c>
      <c r="N7" s="25" t="s">
        <v>99</v>
      </c>
      <c r="O7" s="25">
        <v>66.010000000000005</v>
      </c>
      <c r="P7" s="25">
        <v>98.3</v>
      </c>
      <c r="Q7" s="25">
        <v>2420</v>
      </c>
      <c r="R7" s="25">
        <v>13165</v>
      </c>
      <c r="S7" s="25">
        <v>36.22</v>
      </c>
      <c r="T7" s="25">
        <v>363.47</v>
      </c>
      <c r="U7" s="25">
        <v>12865</v>
      </c>
      <c r="V7" s="25">
        <v>19.399999999999999</v>
      </c>
      <c r="W7" s="25">
        <v>663.14</v>
      </c>
      <c r="X7" s="25">
        <v>112</v>
      </c>
      <c r="Y7" s="25">
        <v>110.04</v>
      </c>
      <c r="Z7" s="25">
        <v>106.8</v>
      </c>
      <c r="AA7" s="25">
        <v>111.99</v>
      </c>
      <c r="AB7" s="25">
        <v>109.5</v>
      </c>
      <c r="AC7" s="25">
        <v>110.02</v>
      </c>
      <c r="AD7" s="25">
        <v>108.76</v>
      </c>
      <c r="AE7" s="25">
        <v>108.46</v>
      </c>
      <c r="AF7" s="25">
        <v>109.02</v>
      </c>
      <c r="AG7" s="25">
        <v>107.81</v>
      </c>
      <c r="AH7" s="25">
        <v>111.39</v>
      </c>
      <c r="AI7" s="25">
        <v>0</v>
      </c>
      <c r="AJ7" s="25">
        <v>0</v>
      </c>
      <c r="AK7" s="25">
        <v>0</v>
      </c>
      <c r="AL7" s="25">
        <v>0</v>
      </c>
      <c r="AM7" s="25">
        <v>0</v>
      </c>
      <c r="AN7" s="25">
        <v>7.31</v>
      </c>
      <c r="AO7" s="25">
        <v>7.48</v>
      </c>
      <c r="AP7" s="25">
        <v>11.94</v>
      </c>
      <c r="AQ7" s="25">
        <v>11</v>
      </c>
      <c r="AR7" s="25">
        <v>8.86</v>
      </c>
      <c r="AS7" s="25">
        <v>1.3</v>
      </c>
      <c r="AT7" s="25">
        <v>737.21</v>
      </c>
      <c r="AU7" s="25">
        <v>563.84</v>
      </c>
      <c r="AV7" s="25">
        <v>715.47</v>
      </c>
      <c r="AW7" s="25">
        <v>757.02</v>
      </c>
      <c r="AX7" s="25">
        <v>721.18</v>
      </c>
      <c r="AY7" s="25">
        <v>355.27</v>
      </c>
      <c r="AZ7" s="25">
        <v>359.7</v>
      </c>
      <c r="BA7" s="25">
        <v>362.93</v>
      </c>
      <c r="BB7" s="25">
        <v>371.81</v>
      </c>
      <c r="BC7" s="25">
        <v>384.23</v>
      </c>
      <c r="BD7" s="25">
        <v>261.51</v>
      </c>
      <c r="BE7" s="25">
        <v>376.23</v>
      </c>
      <c r="BF7" s="25">
        <v>378.13</v>
      </c>
      <c r="BG7" s="25">
        <v>397.82</v>
      </c>
      <c r="BH7" s="25">
        <v>473.61</v>
      </c>
      <c r="BI7" s="25">
        <v>460.85</v>
      </c>
      <c r="BJ7" s="25">
        <v>458.27</v>
      </c>
      <c r="BK7" s="25">
        <v>447.01</v>
      </c>
      <c r="BL7" s="25">
        <v>439.05</v>
      </c>
      <c r="BM7" s="25">
        <v>465.85</v>
      </c>
      <c r="BN7" s="25">
        <v>439.43</v>
      </c>
      <c r="BO7" s="25">
        <v>265.16000000000003</v>
      </c>
      <c r="BP7" s="25">
        <v>112.22</v>
      </c>
      <c r="BQ7" s="25">
        <v>110.34</v>
      </c>
      <c r="BR7" s="25">
        <v>106.97</v>
      </c>
      <c r="BS7" s="25">
        <v>95.03</v>
      </c>
      <c r="BT7" s="25">
        <v>94.66</v>
      </c>
      <c r="BU7" s="25">
        <v>96.77</v>
      </c>
      <c r="BV7" s="25">
        <v>95.81</v>
      </c>
      <c r="BW7" s="25">
        <v>95.26</v>
      </c>
      <c r="BX7" s="25">
        <v>92.39</v>
      </c>
      <c r="BY7" s="25">
        <v>94.41</v>
      </c>
      <c r="BZ7" s="25">
        <v>102.35</v>
      </c>
      <c r="CA7" s="25">
        <v>105.17</v>
      </c>
      <c r="CB7" s="25">
        <v>107.01</v>
      </c>
      <c r="CC7" s="25">
        <v>112.81</v>
      </c>
      <c r="CD7" s="25">
        <v>127.26</v>
      </c>
      <c r="CE7" s="25">
        <v>127.51</v>
      </c>
      <c r="CF7" s="25">
        <v>187.18</v>
      </c>
      <c r="CG7" s="25">
        <v>189.58</v>
      </c>
      <c r="CH7" s="25">
        <v>192.82</v>
      </c>
      <c r="CI7" s="25">
        <v>192.98</v>
      </c>
      <c r="CJ7" s="25">
        <v>192.13</v>
      </c>
      <c r="CK7" s="25">
        <v>167.74</v>
      </c>
      <c r="CL7" s="25">
        <v>52.45</v>
      </c>
      <c r="CM7" s="25">
        <v>51.87</v>
      </c>
      <c r="CN7" s="25">
        <v>48.83</v>
      </c>
      <c r="CO7" s="25">
        <v>47.93</v>
      </c>
      <c r="CP7" s="25">
        <v>47.41</v>
      </c>
      <c r="CQ7" s="25">
        <v>55.88</v>
      </c>
      <c r="CR7" s="25">
        <v>55.22</v>
      </c>
      <c r="CS7" s="25">
        <v>54.05</v>
      </c>
      <c r="CT7" s="25">
        <v>54.43</v>
      </c>
      <c r="CU7" s="25">
        <v>53.87</v>
      </c>
      <c r="CV7" s="25">
        <v>60.29</v>
      </c>
      <c r="CW7" s="25">
        <v>77.73</v>
      </c>
      <c r="CX7" s="25">
        <v>78.23</v>
      </c>
      <c r="CY7" s="25">
        <v>78.489999999999995</v>
      </c>
      <c r="CZ7" s="25">
        <v>69.16</v>
      </c>
      <c r="DA7" s="25">
        <v>69.92</v>
      </c>
      <c r="DB7" s="25">
        <v>80.989999999999995</v>
      </c>
      <c r="DC7" s="25">
        <v>80.930000000000007</v>
      </c>
      <c r="DD7" s="25">
        <v>80.510000000000005</v>
      </c>
      <c r="DE7" s="25">
        <v>79.44</v>
      </c>
      <c r="DF7" s="25">
        <v>79.489999999999995</v>
      </c>
      <c r="DG7" s="25">
        <v>90.12</v>
      </c>
      <c r="DH7" s="25">
        <v>51.84</v>
      </c>
      <c r="DI7" s="25">
        <v>52.84</v>
      </c>
      <c r="DJ7" s="25">
        <v>53.9</v>
      </c>
      <c r="DK7" s="25">
        <v>53.88</v>
      </c>
      <c r="DL7" s="25">
        <v>55.05</v>
      </c>
      <c r="DM7" s="25">
        <v>46.61</v>
      </c>
      <c r="DN7" s="25">
        <v>47.97</v>
      </c>
      <c r="DO7" s="25">
        <v>49.12</v>
      </c>
      <c r="DP7" s="25">
        <v>49.39</v>
      </c>
      <c r="DQ7" s="25">
        <v>50.75</v>
      </c>
      <c r="DR7" s="25">
        <v>50.88</v>
      </c>
      <c r="DS7" s="25">
        <v>67.650000000000006</v>
      </c>
      <c r="DT7" s="25">
        <v>66.58</v>
      </c>
      <c r="DU7" s="25">
        <v>47.44</v>
      </c>
      <c r="DV7" s="25">
        <v>47.88</v>
      </c>
      <c r="DW7" s="25">
        <v>48.73</v>
      </c>
      <c r="DX7" s="25">
        <v>10.84</v>
      </c>
      <c r="DY7" s="25">
        <v>15.33</v>
      </c>
      <c r="DZ7" s="25">
        <v>16.760000000000002</v>
      </c>
      <c r="EA7" s="25">
        <v>18.57</v>
      </c>
      <c r="EB7" s="25">
        <v>21.14</v>
      </c>
      <c r="EC7" s="25">
        <v>22.3</v>
      </c>
      <c r="ED7" s="25">
        <v>1.43</v>
      </c>
      <c r="EE7" s="25">
        <v>0.98</v>
      </c>
      <c r="EF7" s="25">
        <v>0.53</v>
      </c>
      <c r="EG7" s="25">
        <v>0.88</v>
      </c>
      <c r="EH7" s="25">
        <v>0.56999999999999995</v>
      </c>
      <c r="EI7" s="25">
        <v>0.39</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2022-12-01T01:04:19Z</dcterms:created>
  <dcterms:modified xsi:type="dcterms:W3CDTF">2023-01-23T23:53:18Z</dcterms:modified>
  <cp:category/>
</cp:coreProperties>
</file>