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fujiki-takashi\Desktop\【令和５年２月３日（金）１７：００〆】公営企業に係る経営比較分析表（令和３年度決算）の分析等について\"/>
    </mc:Choice>
  </mc:AlternateContent>
  <xr:revisionPtr revIDLastSave="0" documentId="13_ncr:1_{E6091C09-0274-4A41-AEE8-8B3D5D6691B5}" xr6:coauthVersionLast="36" xr6:coauthVersionMax="36" xr10:uidLastSave="{00000000-0000-0000-0000-000000000000}"/>
  <workbookProtection workbookAlgorithmName="SHA-512" workbookHashValue="9UlE6HCKAkYFubmJOFHwX85M+p39MkbA6HCdgmCngxsQmDgGKu6ssC3Kb1qe01y2d5aGLe91TS2NLkgj/HJ6Pw==" workbookSaltValue="GOIX2T/GB9M0i87V7YD0Kg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H85" i="4"/>
  <c r="G85" i="4"/>
  <c r="BB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<sst xmlns="http://schemas.openxmlformats.org/spreadsheetml/2006/main" count="272" uniqueCount="113">
  <si>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</si>
  <si>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</si>
  <si>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</si>
  <si>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</si>
  <si>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</si>
  <si>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</si>
  <si>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</si>
  <si>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</si>
  <si>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</si>
  <si>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</si>
  <si>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</si>
  <si>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</si>
  <si>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</si>
  <si>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</si>
  <si>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</si>
  <si>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</si>
  <si>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</si>
  <si>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</si>
  <si>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</si>
  <si>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</si>
  <si>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</si>
  <si>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</si>
  <si>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</si>
  <si>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</si>
  <si>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</si>
  <si>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</si>
  <si>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</si>
  <si>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</si>
  <si>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</si>
  <si>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</si>
  <si>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</si>
  <si>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</si>
  <si>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</si>
  <si>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</si>
  <si>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</si>
  <si>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</si>
  <si>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</si>
  <si>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</si>
  <si>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</si>
  <si>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</si>
  <si>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</si>
  <si>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</si>
  <si>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</si>
  <si>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</si>
  <si>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</si>
  <si>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</si>
  <si>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</si>
  <si>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</si>
  <si>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</si>
  <si>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</si>
  <si>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</si>
  <si>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</si>
  <si>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</si>
  <si>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</si>
  <si>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</si>
  <si>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</si>
  <si>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</si>
  <si>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</si>
  <si>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</si>
  <si>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</si>
  <si>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</si>
  <si>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</si>
  <si>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</si>
  <si>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</si>
  <si>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</si>
  <si>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</si>
  <si>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</si>
  <si>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</si>
  <si>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</si>
  <si>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</si>
  <si>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</si>
  <si>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</si>
  <si>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</si>
  <si>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</si>
  <si>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</si>
  <si>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</si>
  <si>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</si>
  <si>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</si>
  <si>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</si>
  <si>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</si>
  <si>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</si>
  <si>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</si>
  <si>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</si>
  <si>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</si>
  <si>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</si>
  <si>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</si>
  <si>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</si>
  <si>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</si>
  <si>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</si>
  <si>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</si>
  <si>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</si>
  <si>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</si>
  <si>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</si>
  <si>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</si>
  <si>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</si>
  <si>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</si>
  <si>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</si>
  <si>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</si>
  <si>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</si>
  <si>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</si>
  <si>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</si>
  <si>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</si>
  <si>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</si>
  <si>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</si>
  <si>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</si>
  <si>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</si>
  <si>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</si>
  <si>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</si>
  <si>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</si>
  <si>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</si>
  <si>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平成８年度～平成１６年度にかけて石綿セメント管等老朽管の更新を行っている。
　道路の改修や公共下水道工事の施工に合わせ、水道管の更新を実施している状況ではあるが、重要幹線管路の耐震化に向けて早急に取り組んでいく必要がある。</t>
    <phoneticPr fontId="4"/>
  </si>
  <si>
    <t>　給水人口の減少や節水意識の向上等により、給水収益は減少傾向にある一方、安定した水の供給を図るため、施設の修繕・更新・耐震化は継続して実施していく必要がある。
　経営戦略に基づき、投資・財政計画を十分検討して、効率的な経営を図っていく。</t>
    <phoneticPr fontId="4"/>
  </si>
  <si>
    <t>　現状では経常収支比率や料金回収率などの各指標において、経営状況は健全であるといえるが、給水人口の減少や節水意識の向上等により、給水収益は減少傾向にある。
　令和２年度に簡易水道との会計統合を行い、水道料金の統一を行い給水収益は増加したが、管路の老朽化や重要幹線管路の耐震化等もあり、定期的に料金体系の見直しや施設統合なども検討していく。
　材料費や動力費の高騰に伴い、支出が増加傾向にあり、令和５年度に経営戦略の見直しを行い、効率的な経営を図っていく。</t>
    <rPh sb="109" eb="111">
      <t>キュウスイ</t>
    </rPh>
    <rPh sb="111" eb="113">
      <t>シュウエキ</t>
    </rPh>
    <rPh sb="114" eb="116">
      <t>ゾウカ</t>
    </rPh>
    <rPh sb="120" eb="122">
      <t>カンロ</t>
    </rPh>
    <rPh sb="123" eb="126">
      <t>ロウキュウカ</t>
    </rPh>
    <rPh sb="127" eb="129">
      <t>ジュウヨウ</t>
    </rPh>
    <rPh sb="129" eb="131">
      <t>カンセン</t>
    </rPh>
    <rPh sb="131" eb="133">
      <t>カンロ</t>
    </rPh>
    <rPh sb="134" eb="137">
      <t>タイシンカ</t>
    </rPh>
    <rPh sb="137" eb="138">
      <t>トウ</t>
    </rPh>
    <rPh sb="162" eb="164">
      <t>ケントウ</t>
    </rPh>
    <rPh sb="171" eb="174">
      <t>ザイリョウヒ</t>
    </rPh>
    <rPh sb="175" eb="177">
      <t>ドウリョク</t>
    </rPh>
    <rPh sb="177" eb="178">
      <t>ヒ</t>
    </rPh>
    <rPh sb="179" eb="181">
      <t>コウトウ</t>
    </rPh>
    <rPh sb="182" eb="183">
      <t>トモナ</t>
    </rPh>
    <rPh sb="185" eb="187">
      <t>シシュツ</t>
    </rPh>
    <rPh sb="188" eb="190">
      <t>ゾウカ</t>
    </rPh>
    <rPh sb="190" eb="192">
      <t>ケイコウ</t>
    </rPh>
    <rPh sb="196" eb="197">
      <t>レイ</t>
    </rPh>
    <rPh sb="197" eb="198">
      <t>ワ</t>
    </rPh>
    <rPh sb="199" eb="201">
      <t>ネンド</t>
    </rPh>
    <rPh sb="202" eb="204">
      <t>ケイエイ</t>
    </rPh>
    <rPh sb="204" eb="206">
      <t>センリャク</t>
    </rPh>
    <rPh sb="207" eb="209">
      <t>ミナオ</t>
    </rPh>
    <rPh sb="211" eb="21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</si>
</sst>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0.06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F-414A-B1CA-16194EA0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4576"/>
        <c:axId val="4243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F-414A-B1CA-16194EA0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4576"/>
        <c:axId val="42434944"/>
      </c:lineChart>
      <c:dateAx>
        <c:axId val="42424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434944"/>
        <c:crosses val="autoZero"/>
        <c:auto val="1"/>
        <c:lblOffset val="100"/>
        <c:baseTimeUnit val="years"/>
      </c:dateAx>
      <c:valAx>
        <c:axId val="4243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117.6</c:v>
                </c:pt>
                <c:pt idx="1">
                  <c:v>115.15</c:v>
                </c:pt>
                <c:pt idx="2">
                  <c:v>106.94</c:v>
                </c:pt>
                <c:pt idx="3">
                  <c:v>120.34</c:v>
                </c:pt>
                <c:pt idx="4">
                  <c:v>114.35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C-40F9-A636-8FE95BBC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88800"/>
        <c:axId val="13417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C-40F9-A636-8FE95BBC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88800"/>
        <c:axId val="134177536"/>
      </c:lineChart>
      <c:dateAx>
        <c:axId val="42588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177536"/>
        <c:crosses val="autoZero"/>
        <c:auto val="1"/>
        <c:lblOffset val="100"/>
        <c:baseTimeUnit val="years"/>
      </c:dateAx>
      <c:valAx>
        <c:axId val="134177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8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52.97</c:v>
                </c:pt>
                <c:pt idx="1">
                  <c:v>53.68</c:v>
                </c:pt>
                <c:pt idx="2">
                  <c:v>53.54</c:v>
                </c:pt>
                <c:pt idx="3">
                  <c:v>51.53</c:v>
                </c:pt>
                <c:pt idx="4">
                  <c:v>53.66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7-4BF1-9377-DF7F3112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0288"/>
        <c:axId val="4238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7-4BF1-9377-DF7F3112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80288"/>
        <c:axId val="42386560"/>
      </c:lineChart>
      <c:dateAx>
        <c:axId val="42380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386560"/>
        <c:crosses val="autoZero"/>
        <c:auto val="1"/>
        <c:lblOffset val="100"/>
        <c:baseTimeUnit val="years"/>
      </c:dateAx>
      <c:valAx>
        <c:axId val="4238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8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0E9-972A-BCFD2E54B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68096"/>
        <c:axId val="4288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A-40E9-972A-BCFD2E54B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8096"/>
        <c:axId val="42882560"/>
      </c:lineChart>
      <c:dateAx>
        <c:axId val="42868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882560"/>
        <c:crosses val="autoZero"/>
        <c:auto val="1"/>
        <c:lblOffset val="100"/>
        <c:baseTimeUnit val="years"/>
      </c:dateAx>
      <c:valAx>
        <c:axId val="4288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6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5-4340-8BCD-051852E3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91616"/>
        <c:axId val="4299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5-4340-8BCD-051852E3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91616"/>
        <c:axId val="42993536"/>
      </c:lineChart>
      <c:dateAx>
        <c:axId val="42991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993536"/>
        <c:crosses val="autoZero"/>
        <c:auto val="1"/>
        <c:lblOffset val="100"/>
        <c:baseTimeUnit val="years"/>
      </c:dateAx>
      <c:valAx>
        <c:axId val="4299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9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1819.93</c:v>
                </c:pt>
                <c:pt idx="1">
                  <c:v>1625.75</c:v>
                </c:pt>
                <c:pt idx="2">
                  <c:v>1459.48</c:v>
                </c:pt>
                <c:pt idx="3">
                  <c:v>634.92999999999995</c:v>
                </c:pt>
                <c:pt idx="4">
                  <c:v>651.71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E-4EC9-8C3C-B426FB94F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9248"/>
        <c:axId val="4303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E-4EC9-8C3C-B426FB94F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9248"/>
        <c:axId val="43031168"/>
      </c:lineChart>
      <c:dateAx>
        <c:axId val="43029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031168"/>
        <c:crosses val="autoZero"/>
        <c:auto val="1"/>
        <c:lblOffset val="100"/>
        <c:baseTimeUnit val="years"/>
      </c:dateAx>
      <c:valAx>
        <c:axId val="4303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2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348.91</c:v>
                </c:pt>
                <c:pt idx="1">
                  <c:v>332.16</c:v>
                </c:pt>
                <c:pt idx="2">
                  <c:v>368.66</c:v>
                </c:pt>
                <c:pt idx="3">
                  <c:v>529.28</c:v>
                </c:pt>
                <c:pt idx="4">
                  <c:v>468.43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4EE-8F78-20CC22C9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8304"/>
        <c:axId val="4306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A-44EE-8F78-20CC22C9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58304"/>
        <c:axId val="43060224"/>
      </c:lineChart>
      <c:dateAx>
        <c:axId val="43058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060224"/>
        <c:crosses val="autoZero"/>
        <c:auto val="1"/>
        <c:lblOffset val="100"/>
        <c:baseTimeUnit val="years"/>
      </c:dateAx>
      <c:valAx>
        <c:axId val="4306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5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116.09</c:v>
                </c:pt>
                <c:pt idx="1">
                  <c:v>114.31</c:v>
                </c:pt>
                <c:pt idx="2">
                  <c:v>107.19</c:v>
                </c:pt>
                <c:pt idx="3">
                  <c:v>125.12</c:v>
                </c:pt>
                <c:pt idx="4">
                  <c:v>116.14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9-471E-B71D-6E618EEC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03744"/>
        <c:axId val="4310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9-471E-B71D-6E618EEC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03744"/>
        <c:axId val="43105664"/>
      </c:lineChart>
      <c:dateAx>
        <c:axId val="43103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105664"/>
        <c:crosses val="autoZero"/>
        <c:auto val="1"/>
        <c:lblOffset val="100"/>
        <c:baseTimeUnit val="years"/>
      </c:dateAx>
      <c:valAx>
        <c:axId val="4310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0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111.63</c:v>
                </c:pt>
                <c:pt idx="1">
                  <c:v>113.41</c:v>
                </c:pt>
                <c:pt idx="2">
                  <c:v>120.89</c:v>
                </c:pt>
                <c:pt idx="3">
                  <c:v>113.04</c:v>
                </c:pt>
                <c:pt idx="4">
                  <c:v>124.27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D-41C9-BBDF-DA4207CB7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45088"/>
        <c:axId val="4314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D-41C9-BBDF-DA4207CB7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45088"/>
        <c:axId val="43147264"/>
      </c:lineChart>
      <c:dateAx>
        <c:axId val="43145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147264"/>
        <c:crosses val="autoZero"/>
        <c:auto val="1"/>
        <c:lblOffset val="100"/>
        <c:baseTimeUnit val="years"/>
      </c:dateAx>
      <c:valAx>
        <c:axId val="4314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4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40.08</c:v>
                </c:pt>
                <c:pt idx="1">
                  <c:v>38.299999999999997</c:v>
                </c:pt>
                <c:pt idx="2">
                  <c:v>37.200000000000003</c:v>
                </c:pt>
                <c:pt idx="3">
                  <c:v>43.83</c:v>
                </c:pt>
                <c:pt idx="4">
                  <c:v>43.46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F-4543-9CE8-699DC163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78240"/>
        <c:axId val="4326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F-4543-9CE8-699DC163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78240"/>
        <c:axId val="43262336"/>
      </c:lineChart>
      <c:dateAx>
        <c:axId val="43178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62336"/>
        <c:crosses val="autoZero"/>
        <c:auto val="1"/>
        <c:lblOffset val="100"/>
        <c:baseTimeUnit val="years"/>
      </c:dateAx>
      <c:valAx>
        <c:axId val="4326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7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86.3</c:v>
                </c:pt>
                <c:pt idx="1">
                  <c:v>87.7</c:v>
                </c:pt>
                <c:pt idx="2">
                  <c:v>87.7</c:v>
                </c:pt>
                <c:pt idx="3">
                  <c:v>73.58</c:v>
                </c:pt>
                <c:pt idx="4">
                  <c:v>74.19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1-4758-ABDA-57605DBA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85120"/>
        <c:axId val="4328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758-ABDA-57605DBA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5120"/>
        <c:axId val="43287296"/>
      </c:lineChart>
      <c:dateAx>
        <c:axId val="43285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87296"/>
        <c:crosses val="autoZero"/>
        <c:auto val="1"/>
        <c:lblOffset val="100"/>
        <c:baseTimeUnit val="years"/>
      </c:dateAx>
      <c:valAx>
        <c:axId val="4328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8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3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徳島県　海陽町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8768</v>
      </c>
      <c r="AM8" s="45"/>
      <c r="AN8" s="45"/>
      <c r="AO8" s="45"/>
      <c r="AP8" s="45"/>
      <c r="AQ8" s="45"/>
      <c r="AR8" s="45"/>
      <c r="AS8" s="45"/>
      <c r="AT8" s="46">
        <f>データ!$S$6</f>
        <v>327.67</v>
      </c>
      <c r="AU8" s="47"/>
      <c r="AV8" s="47"/>
      <c r="AW8" s="47"/>
      <c r="AX8" s="47"/>
      <c r="AY8" s="47"/>
      <c r="AZ8" s="47"/>
      <c r="BA8" s="47"/>
      <c r="BB8" s="48">
        <f>データ!$T$6</f>
        <v>26.76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72.27</v>
      </c>
      <c r="J10" s="47"/>
      <c r="K10" s="47"/>
      <c r="L10" s="47"/>
      <c r="M10" s="47"/>
      <c r="N10" s="47"/>
      <c r="O10" s="81"/>
      <c r="P10" s="48">
        <f>データ!$P$6</f>
        <v>88.55</v>
      </c>
      <c r="Q10" s="48"/>
      <c r="R10" s="48"/>
      <c r="S10" s="48"/>
      <c r="T10" s="48"/>
      <c r="U10" s="48"/>
      <c r="V10" s="48"/>
      <c r="W10" s="45">
        <f>データ!$Q$6</f>
        <v>2690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7693</v>
      </c>
      <c r="AM10" s="45"/>
      <c r="AN10" s="45"/>
      <c r="AO10" s="45"/>
      <c r="AP10" s="45"/>
      <c r="AQ10" s="45"/>
      <c r="AR10" s="45"/>
      <c r="AS10" s="45"/>
      <c r="AT10" s="46">
        <f>データ!$V$6</f>
        <v>17.12</v>
      </c>
      <c r="AU10" s="47"/>
      <c r="AV10" s="47"/>
      <c r="AW10" s="47"/>
      <c r="AX10" s="47"/>
      <c r="AY10" s="47"/>
      <c r="AZ10" s="47"/>
      <c r="BA10" s="47"/>
      <c r="BB10" s="48">
        <f>データ!$W$6</f>
        <v>449.36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90" t="s">
        <v>112</v>
      </c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90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90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90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90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90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90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90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90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90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90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90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90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90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90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90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90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90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90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90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90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90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90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90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90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90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90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90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90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110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erSgNdm1Jdjjw3cDAn897Az/QBZvge1sobDf6CGiArpffDUI9f7MlxmGgTpytakmTS/VFWGzLQKCRMbxsxJb8w==" saltValue="vgSdgbX2Anw9ETjL/bv6C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363880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徳島県　海陽町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72.27</v>
      </c>
      <c r="P6" s="21">
        <f t="shared" si="3"/>
        <v>88.55</v>
      </c>
      <c r="Q6" s="21">
        <f t="shared" si="3"/>
        <v>2690</v>
      </c>
      <c r="R6" s="21">
        <f t="shared" si="3"/>
        <v>8768</v>
      </c>
      <c r="S6" s="21">
        <f t="shared" si="3"/>
        <v>327.67</v>
      </c>
      <c r="T6" s="21">
        <f t="shared" si="3"/>
        <v>26.76</v>
      </c>
      <c r="U6" s="21">
        <f t="shared" si="3"/>
        <v>7693</v>
      </c>
      <c r="V6" s="21">
        <f t="shared" si="3"/>
        <v>17.12</v>
      </c>
      <c r="W6" s="21">
        <f t="shared" si="3"/>
        <v>449.36</v>
      </c>
      <c r="X6" s="22">
        <f>IF(X7="",NA(),X7)</f>
        <v>117.6</v>
      </c>
      <c r="Y6" s="22">
        <f t="shared" ref="Y6:AG6" si="4">IF(Y7="",NA(),Y7)</f>
        <v>115.15</v>
      </c>
      <c r="Z6" s="22">
        <f t="shared" si="4"/>
        <v>106.94</v>
      </c>
      <c r="AA6" s="22">
        <f t="shared" si="4"/>
        <v>120.34</v>
      </c>
      <c r="AB6" s="22">
        <f t="shared" si="4"/>
        <v>114.35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1819.93</v>
      </c>
      <c r="AU6" s="22">
        <f t="shared" ref="AU6:BC6" si="6">IF(AU7="",NA(),AU7)</f>
        <v>1625.75</v>
      </c>
      <c r="AV6" s="22">
        <f t="shared" si="6"/>
        <v>1459.48</v>
      </c>
      <c r="AW6" s="22">
        <f t="shared" si="6"/>
        <v>634.92999999999995</v>
      </c>
      <c r="AX6" s="22">
        <f t="shared" si="6"/>
        <v>651.71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348.91</v>
      </c>
      <c r="BF6" s="22">
        <f t="shared" ref="BF6:BN6" si="7">IF(BF7="",NA(),BF7)</f>
        <v>332.16</v>
      </c>
      <c r="BG6" s="22">
        <f t="shared" si="7"/>
        <v>368.66</v>
      </c>
      <c r="BH6" s="22">
        <f t="shared" si="7"/>
        <v>529.28</v>
      </c>
      <c r="BI6" s="22">
        <f t="shared" si="7"/>
        <v>468.43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116.09</v>
      </c>
      <c r="BQ6" s="22">
        <f t="shared" ref="BQ6:BY6" si="8">IF(BQ7="",NA(),BQ7)</f>
        <v>114.31</v>
      </c>
      <c r="BR6" s="22">
        <f t="shared" si="8"/>
        <v>107.19</v>
      </c>
      <c r="BS6" s="22">
        <f t="shared" si="8"/>
        <v>125.12</v>
      </c>
      <c r="BT6" s="22">
        <f t="shared" si="8"/>
        <v>116.14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111.63</v>
      </c>
      <c r="CB6" s="22">
        <f t="shared" ref="CB6:CJ6" si="9">IF(CB7="",NA(),CB7)</f>
        <v>113.41</v>
      </c>
      <c r="CC6" s="22">
        <f t="shared" si="9"/>
        <v>120.89</v>
      </c>
      <c r="CD6" s="22">
        <f t="shared" si="9"/>
        <v>113.04</v>
      </c>
      <c r="CE6" s="22">
        <f t="shared" si="9"/>
        <v>124.27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40.08</v>
      </c>
      <c r="CM6" s="22">
        <f t="shared" ref="CM6:CU6" si="10">IF(CM7="",NA(),CM7)</f>
        <v>38.299999999999997</v>
      </c>
      <c r="CN6" s="22">
        <f t="shared" si="10"/>
        <v>37.200000000000003</v>
      </c>
      <c r="CO6" s="22">
        <f t="shared" si="10"/>
        <v>43.83</v>
      </c>
      <c r="CP6" s="22">
        <f t="shared" si="10"/>
        <v>43.46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86.3</v>
      </c>
      <c r="CX6" s="22">
        <f t="shared" ref="CX6:DF6" si="11">IF(CX7="",NA(),CX7)</f>
        <v>87.7</v>
      </c>
      <c r="CY6" s="22">
        <f t="shared" si="11"/>
        <v>87.7</v>
      </c>
      <c r="CZ6" s="22">
        <f t="shared" si="11"/>
        <v>73.58</v>
      </c>
      <c r="DA6" s="22">
        <f t="shared" si="11"/>
        <v>74.19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52.97</v>
      </c>
      <c r="DI6" s="22">
        <f t="shared" ref="DI6:DQ6" si="12">IF(DI7="",NA(),DI7)</f>
        <v>53.68</v>
      </c>
      <c r="DJ6" s="22">
        <f t="shared" si="12"/>
        <v>53.54</v>
      </c>
      <c r="DK6" s="22">
        <f t="shared" si="12"/>
        <v>51.53</v>
      </c>
      <c r="DL6" s="22">
        <f t="shared" si="12"/>
        <v>53.66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2">
        <f>IF(ED7="",NA(),ED7)</f>
        <v>0.7</v>
      </c>
      <c r="EE6" s="22">
        <f t="shared" ref="EE6:EM6" si="14">IF(EE7="",NA(),EE7)</f>
        <v>0.06</v>
      </c>
      <c r="EF6" s="21">
        <f t="shared" si="14"/>
        <v>0</v>
      </c>
      <c r="EG6" s="21">
        <f t="shared" si="14"/>
        <v>0</v>
      </c>
      <c r="EH6" s="22">
        <f t="shared" si="14"/>
        <v>0.44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363880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72.27</v>
      </c>
      <c r="P7" s="25">
        <v>88.55</v>
      </c>
      <c r="Q7" s="25">
        <v>2690</v>
      </c>
      <c r="R7" s="25">
        <v>8768</v>
      </c>
      <c r="S7" s="25">
        <v>327.67</v>
      </c>
      <c r="T7" s="25">
        <v>26.76</v>
      </c>
      <c r="U7" s="25">
        <v>7693</v>
      </c>
      <c r="V7" s="25">
        <v>17.12</v>
      </c>
      <c r="W7" s="25">
        <v>449.36</v>
      </c>
      <c r="X7" s="25">
        <v>117.6</v>
      </c>
      <c r="Y7" s="25">
        <v>115.15</v>
      </c>
      <c r="Z7" s="25">
        <v>106.94</v>
      </c>
      <c r="AA7" s="25">
        <v>120.34</v>
      </c>
      <c r="AB7" s="25">
        <v>114.35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1819.93</v>
      </c>
      <c r="AU7" s="25">
        <v>1625.75</v>
      </c>
      <c r="AV7" s="25">
        <v>1459.48</v>
      </c>
      <c r="AW7" s="25">
        <v>634.92999999999995</v>
      </c>
      <c r="AX7" s="25">
        <v>651.71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348.91</v>
      </c>
      <c r="BF7" s="25">
        <v>332.16</v>
      </c>
      <c r="BG7" s="25">
        <v>368.66</v>
      </c>
      <c r="BH7" s="25">
        <v>529.28</v>
      </c>
      <c r="BI7" s="25">
        <v>468.43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116.09</v>
      </c>
      <c r="BQ7" s="25">
        <v>114.31</v>
      </c>
      <c r="BR7" s="25">
        <v>107.19</v>
      </c>
      <c r="BS7" s="25">
        <v>125.12</v>
      </c>
      <c r="BT7" s="25">
        <v>116.14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111.63</v>
      </c>
      <c r="CB7" s="25">
        <v>113.41</v>
      </c>
      <c r="CC7" s="25">
        <v>120.89</v>
      </c>
      <c r="CD7" s="25">
        <v>113.04</v>
      </c>
      <c r="CE7" s="25">
        <v>124.27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40.08</v>
      </c>
      <c r="CM7" s="25">
        <v>38.299999999999997</v>
      </c>
      <c r="CN7" s="25">
        <v>37.200000000000003</v>
      </c>
      <c r="CO7" s="25">
        <v>43.83</v>
      </c>
      <c r="CP7" s="25">
        <v>43.46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86.3</v>
      </c>
      <c r="CX7" s="25">
        <v>87.7</v>
      </c>
      <c r="CY7" s="25">
        <v>87.7</v>
      </c>
      <c r="CZ7" s="25">
        <v>73.58</v>
      </c>
      <c r="DA7" s="25">
        <v>74.19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52.97</v>
      </c>
      <c r="DI7" s="25">
        <v>53.68</v>
      </c>
      <c r="DJ7" s="25">
        <v>53.54</v>
      </c>
      <c r="DK7" s="25">
        <v>51.53</v>
      </c>
      <c r="DL7" s="25">
        <v>53.66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0.7</v>
      </c>
      <c r="EE7" s="25">
        <v>0.06</v>
      </c>
      <c r="EF7" s="25">
        <v>0</v>
      </c>
      <c r="EG7" s="25">
        <v>0</v>
      </c>
      <c r="EH7" s="25">
        <v>0.44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2022-12-01T01:04:16Z</dcterms:created>
  <dcterms:modified xsi:type="dcterms:W3CDTF">2023-02-01T01:07:40Z</dcterms:modified>
  <cp:category/>
</cp:coreProperties>
</file>