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X:\引継ぎデータ\8_各種調査\R4各種調査\R5_2_3〆 公営企業に係る経営比較分析表(令和3年度決算)の分析等について\!提出_財政にて入力→各課確認してもらい提出\"/>
    </mc:Choice>
  </mc:AlternateContent>
  <xr:revisionPtr revIDLastSave="0" documentId="13_ncr:1_{DEAFD5E9-6837-4E68-8394-D39458CA35FD}" xr6:coauthVersionLast="44" xr6:coauthVersionMax="44" xr10:uidLastSave="{00000000-0000-0000-0000-000000000000}"/>
  <workbookProtection workbookAlgorithmName="SHA-512" workbookHashValue="goJprUQgbYjRkLgIBGbxx6FZIYWdoi7X/Yr/vrBU5YklBDlo7QMQpf8MUjKrmpj6rtwWvIQ/zVMiuHC2qLQ0mQ==" workbookSaltValue="wMELOpzVjEf1VB/pBAUmyg==" workbookSpinCount="100000" lockStructure="1"/>
  <bookViews>
    <workbookView xWindow="-28920" yWindow="-480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<sst xmlns="http://schemas.openxmlformats.org/spreadsheetml/2006/main" count="228" uniqueCount="113">
  <si>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</si>
  <si>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</si>
  <si>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</si>
  <si>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</si>
  <si>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</si>
  <si>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</si>
  <si>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</si>
  <si>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</si>
  <si>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</si>
  <si>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</si>
  <si>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</si>
  <si>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</si>
  <si>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</si>
  <si>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</si>
  <si>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</si>
  <si>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</si>
  <si>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</si>
  <si>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</si>
  <si>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</si>
  <si>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</si>
  <si>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</si>
  <si>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</si>
  <si>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</si>
  <si>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</si>
  <si>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</si>
  <si>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</si>
  <si>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</si>
  <si>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</si>
  <si>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</si>
  <si>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</si>
  <si>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</si>
  <si>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</si>
  <si>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</si>
  <si>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</si>
  <si>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</si>
  <si>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</si>
  <si>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</si>
  <si>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</si>
  <si>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</si>
  <si>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</si>
  <si>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</si>
  <si>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</si>
  <si>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</si>
  <si>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</si>
  <si>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</si>
  <si>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</si>
  <si>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</si>
  <si>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</si>
  <si>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</si>
  <si>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</si>
  <si>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</si>
  <si>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</si>
  <si>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</si>
  <si>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</si>
  <si>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</si>
  <si>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</si>
  <si>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</si>
  <si>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</si>
  <si>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</si>
  <si>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</si>
  <si>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</si>
  <si>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</si>
  <si>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</si>
  <si>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</si>
  <si>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</si>
  <si>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</si>
  <si>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</si>
  <si>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</si>
  <si>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</si>
  <si>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</si>
  <si>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</si>
  <si>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</si>
  <si>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</si>
  <si>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</si>
  <si>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</si>
  <si>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</si>
  <si>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</si>
  <si>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</si>
  <si>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</si>
  <si>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</si>
  <si>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</si>
  <si>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</si>
  <si>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</si>
  <si>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</si>
  <si>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</si>
  <si>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</si>
  <si>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</si>
  <si>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</si>
  <si>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</si>
  <si>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</si>
  <si>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</si>
  <si>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</si>
  <si>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</si>
  <si>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</si>
  <si>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</si>
  <si>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</si>
  <si>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</si>
  <si>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</si>
  <si>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</si>
  <si>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</si>
  <si>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</si>
  <si>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</si>
  <si>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</si>
  <si>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</si>
  <si>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</si>
  <si>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</si>
  <si>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</si>
  <si>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</si>
  <si>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</si>
  <si>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</si>
  <si>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類似団体平均値に近く、流動比率は高く、健全性は確保されていると思われる。一方、施設設備の老朽化は進み、今後更新・整備に伴い企業債借入が増加し、企業債残高対給水収益比率の上昇が見込まれ、更なる費用削減や更新投資等に充てる財源の確保が必要である。令和2年度については経営統合の影響により、高い数値が示されている。
　料金回収率・給水原価・有収率はは平均値より良いが、施設利用率は施設建設時より過疎化が進み低下している。 </t>
    <rPh sb="8" eb="10">
      <t>ルイジ</t>
    </rPh>
    <rPh sb="10" eb="12">
      <t>ダンタイ</t>
    </rPh>
    <phoneticPr fontId="4"/>
  </si>
  <si>
    <t>　有形固定資産減価率が上昇傾向にあり、施設・設備の多くは、近いうちに法定耐用年数を迎えることとなる。現在有収率は維持しているが管路の老朽化を要因とする漏水事案も増加しており継続的な管路更新が必要である。</t>
    <phoneticPr fontId="4"/>
  </si>
  <si>
    <t>　過疎高齢化が進み、人口の減少が止まらない状況で、料金収入は減少傾向にある。施設・設備の多くは老朽化が進み、近いうちに法定耐用年数を迎えることとなるため、整備・更新のための財源確保が必要で経営の抜本的改革が求められる状況である。
　簡易水道を経営統合により、財政基盤を強化すると共に経営戦略に基づき、一層の経費削減、水道料金改定等経営健全化に取組み、安定経営を目指す。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</si>
</sst>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0.98</c:v>
                </c:pt>
                <c:pt idx="1">
                  <c:v>0</c:v>
                </c:pt>
                <c:pt idx="2">
                  <c:v>0</c:v>
                </c:pt>
                <c:pt idx="3">
                  <c:v>0</c:v>
                </c:pt>
                <c:pt idx="4">
                  <c:v>0</c:v>
                </c:pt>
              </c:numCache>
            </c:numRef>
          </c:val>
          <c:extLst>
            <c:ext xmlns:c16="http://schemas.microsoft.com/office/drawing/2014/chart" uri="{C3380CC4-5D6E-409C-BE32-E72D297353CC}">
              <c16:uniqueId val="{00000000-F5F7-4E66-8A55-D2560CDD89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0.4</c:v>
                </c:pt>
                <c:pt idx="4">
                  <c:v>0.36</c:v>
                </c:pt>
              </c:numCache>
            </c:numRef>
          </c:val>
          <c:smooth val="0"/>
          <c:extLst>
            <c:ext xmlns:c16="http://schemas.microsoft.com/office/drawing/2014/chart" uri="{C3380CC4-5D6E-409C-BE32-E72D297353CC}">
              <c16:uniqueId val="{00000001-F5F7-4E66-8A55-D2560CDD89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29.37</c:v>
                </c:pt>
                <c:pt idx="1">
                  <c:v>29.32</c:v>
                </c:pt>
                <c:pt idx="2">
                  <c:v>28.18</c:v>
                </c:pt>
                <c:pt idx="3">
                  <c:v>51.33</c:v>
                </c:pt>
                <c:pt idx="4">
                  <c:v>32.97</c:v>
                </c:pt>
              </c:numCache>
            </c:numRef>
          </c:val>
          <c:extLst>
            <c:ext xmlns:c16="http://schemas.microsoft.com/office/drawing/2014/chart" uri="{C3380CC4-5D6E-409C-BE32-E72D297353CC}">
              <c16:uniqueId val="{00000000-B3DE-4A0E-B2D0-ACAA6F7320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49.38</c:v>
                </c:pt>
                <c:pt idx="4">
                  <c:v>50.09</c:v>
                </c:pt>
              </c:numCache>
            </c:numRef>
          </c:val>
          <c:smooth val="0"/>
          <c:extLst>
            <c:ext xmlns:c16="http://schemas.microsoft.com/office/drawing/2014/chart" uri="{C3380CC4-5D6E-409C-BE32-E72D297353CC}">
              <c16:uniqueId val="{00000001-B3DE-4A0E-B2D0-ACAA6F7320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86.5</c:v>
                </c:pt>
                <c:pt idx="1">
                  <c:v>83.58</c:v>
                </c:pt>
                <c:pt idx="2">
                  <c:v>84.35</c:v>
                </c:pt>
                <c:pt idx="3">
                  <c:v>84</c:v>
                </c:pt>
                <c:pt idx="4">
                  <c:v>84.34</c:v>
                </c:pt>
              </c:numCache>
            </c:numRef>
          </c:val>
          <c:extLst>
            <c:ext xmlns:c16="http://schemas.microsoft.com/office/drawing/2014/chart" uri="{C3380CC4-5D6E-409C-BE32-E72D297353CC}">
              <c16:uniqueId val="{00000000-23FC-4064-9DC4-E793E501D2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78.010000000000005</c:v>
                </c:pt>
                <c:pt idx="4">
                  <c:v>77.599999999999994</c:v>
                </c:pt>
              </c:numCache>
            </c:numRef>
          </c:val>
          <c:smooth val="0"/>
          <c:extLst>
            <c:ext xmlns:c16="http://schemas.microsoft.com/office/drawing/2014/chart" uri="{C3380CC4-5D6E-409C-BE32-E72D297353CC}">
              <c16:uniqueId val="{00000001-23FC-4064-9DC4-E793E501D2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106.96</c:v>
                </c:pt>
                <c:pt idx="1">
                  <c:v>102.13</c:v>
                </c:pt>
                <c:pt idx="2">
                  <c:v>104.32</c:v>
                </c:pt>
                <c:pt idx="3">
                  <c:v>103.68</c:v>
                </c:pt>
                <c:pt idx="4">
                  <c:v>107.12</c:v>
                </c:pt>
              </c:numCache>
            </c:numRef>
          </c:val>
          <c:extLst>
            <c:ext xmlns:c16="http://schemas.microsoft.com/office/drawing/2014/chart" uri="{C3380CC4-5D6E-409C-BE32-E72D297353CC}">
              <c16:uniqueId val="{00000000-56FA-46AD-8029-67EA73E26C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105.34</c:v>
                </c:pt>
                <c:pt idx="4">
                  <c:v>105.77</c:v>
                </c:pt>
              </c:numCache>
            </c:numRef>
          </c:val>
          <c:smooth val="0"/>
          <c:extLst>
            <c:ext xmlns:c16="http://schemas.microsoft.com/office/drawing/2014/chart" uri="{C3380CC4-5D6E-409C-BE32-E72D297353CC}">
              <c16:uniqueId val="{00000001-56FA-46AD-8029-67EA73E26C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50.24</c:v>
                </c:pt>
                <c:pt idx="1">
                  <c:v>52.43</c:v>
                </c:pt>
                <c:pt idx="2">
                  <c:v>54.47</c:v>
                </c:pt>
                <c:pt idx="3">
                  <c:v>53.98</c:v>
                </c:pt>
                <c:pt idx="4">
                  <c:v>54.99</c:v>
                </c:pt>
              </c:numCache>
            </c:numRef>
          </c:val>
          <c:extLst>
            <c:ext xmlns:c16="http://schemas.microsoft.com/office/drawing/2014/chart" uri="{C3380CC4-5D6E-409C-BE32-E72D297353CC}">
              <c16:uniqueId val="{00000000-D4FC-41CB-A11A-BDB0BA9605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47.5</c:v>
                </c:pt>
                <c:pt idx="4">
                  <c:v>48.41</c:v>
                </c:pt>
              </c:numCache>
            </c:numRef>
          </c:val>
          <c:smooth val="0"/>
          <c:extLst>
            <c:ext xmlns:c16="http://schemas.microsoft.com/office/drawing/2014/chart" uri="{C3380CC4-5D6E-409C-BE32-E72D297353CC}">
              <c16:uniqueId val="{00000001-D4FC-41CB-A11A-BDB0BA9605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27-464A-85C3-580981E72F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17.399999999999999</c:v>
                </c:pt>
                <c:pt idx="4">
                  <c:v>18.64</c:v>
                </c:pt>
              </c:numCache>
            </c:numRef>
          </c:val>
          <c:smooth val="0"/>
          <c:extLst>
            <c:ext xmlns:c16="http://schemas.microsoft.com/office/drawing/2014/chart" uri="{C3380CC4-5D6E-409C-BE32-E72D297353CC}">
              <c16:uniqueId val="{00000001-CD27-464A-85C3-580981E72F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17.350000000000001</c:v>
                </c:pt>
                <c:pt idx="4" formatCode="#,##0.00;&quot;△&quot;#,##0.00;&quot;-&quot;">
                  <c:v>8.57</c:v>
                </c:pt>
              </c:numCache>
            </c:numRef>
          </c:val>
          <c:extLst>
            <c:ext xmlns:c16="http://schemas.microsoft.com/office/drawing/2014/chart" uri="{C3380CC4-5D6E-409C-BE32-E72D297353CC}">
              <c16:uniqueId val="{00000000-C330-493B-B309-83C7C9CE52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24.04</c:v>
                </c:pt>
                <c:pt idx="4">
                  <c:v>28.03</c:v>
                </c:pt>
              </c:numCache>
            </c:numRef>
          </c:val>
          <c:smooth val="0"/>
          <c:extLst>
            <c:ext xmlns:c16="http://schemas.microsoft.com/office/drawing/2014/chart" uri="{C3380CC4-5D6E-409C-BE32-E72D297353CC}">
              <c16:uniqueId val="{00000001-C330-493B-B309-83C7C9CE52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1208.21</c:v>
                </c:pt>
                <c:pt idx="1">
                  <c:v>943.12</c:v>
                </c:pt>
                <c:pt idx="2">
                  <c:v>932.62</c:v>
                </c:pt>
                <c:pt idx="3">
                  <c:v>523.64</c:v>
                </c:pt>
                <c:pt idx="4">
                  <c:v>562.25</c:v>
                </c:pt>
              </c:numCache>
            </c:numRef>
          </c:val>
          <c:extLst>
            <c:ext xmlns:c16="http://schemas.microsoft.com/office/drawing/2014/chart" uri="{C3380CC4-5D6E-409C-BE32-E72D297353CC}">
              <c16:uniqueId val="{00000000-B3DB-4159-BE7D-012C893C55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305.08</c:v>
                </c:pt>
                <c:pt idx="4">
                  <c:v>305.33999999999997</c:v>
                </c:pt>
              </c:numCache>
            </c:numRef>
          </c:val>
          <c:smooth val="0"/>
          <c:extLst>
            <c:ext xmlns:c16="http://schemas.microsoft.com/office/drawing/2014/chart" uri="{C3380CC4-5D6E-409C-BE32-E72D297353CC}">
              <c16:uniqueId val="{00000001-B3DB-4159-BE7D-012C893C55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272.44</c:v>
                </c:pt>
                <c:pt idx="1">
                  <c:v>272.81</c:v>
                </c:pt>
                <c:pt idx="2">
                  <c:v>261.64999999999998</c:v>
                </c:pt>
                <c:pt idx="3">
                  <c:v>682.96</c:v>
                </c:pt>
                <c:pt idx="4">
                  <c:v>663.39</c:v>
                </c:pt>
              </c:numCache>
            </c:numRef>
          </c:val>
          <c:extLst>
            <c:ext xmlns:c16="http://schemas.microsoft.com/office/drawing/2014/chart" uri="{C3380CC4-5D6E-409C-BE32-E72D297353CC}">
              <c16:uniqueId val="{00000000-B33C-464C-A9F6-37703583BD2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585.59</c:v>
                </c:pt>
                <c:pt idx="4">
                  <c:v>561.34</c:v>
                </c:pt>
              </c:numCache>
            </c:numRef>
          </c:val>
          <c:smooth val="0"/>
          <c:extLst>
            <c:ext xmlns:c16="http://schemas.microsoft.com/office/drawing/2014/chart" uri="{C3380CC4-5D6E-409C-BE32-E72D297353CC}">
              <c16:uniqueId val="{00000001-B33C-464C-A9F6-37703583BD2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100.36</c:v>
                </c:pt>
                <c:pt idx="1">
                  <c:v>93.24</c:v>
                </c:pt>
                <c:pt idx="2">
                  <c:v>90.85</c:v>
                </c:pt>
                <c:pt idx="3">
                  <c:v>100.63</c:v>
                </c:pt>
                <c:pt idx="4">
                  <c:v>105.27</c:v>
                </c:pt>
              </c:numCache>
            </c:numRef>
          </c:val>
          <c:extLst>
            <c:ext xmlns:c16="http://schemas.microsoft.com/office/drawing/2014/chart" uri="{C3380CC4-5D6E-409C-BE32-E72D297353CC}">
              <c16:uniqueId val="{00000000-93BC-4F95-B717-FB9F47574B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82.78</c:v>
                </c:pt>
                <c:pt idx="4">
                  <c:v>84.82</c:v>
                </c:pt>
              </c:numCache>
            </c:numRef>
          </c:val>
          <c:smooth val="0"/>
          <c:extLst>
            <c:ext xmlns:c16="http://schemas.microsoft.com/office/drawing/2014/chart" uri="{C3380CC4-5D6E-409C-BE32-E72D297353CC}">
              <c16:uniqueId val="{00000001-93BC-4F95-B717-FB9F47574B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157.5</c:v>
                </c:pt>
                <c:pt idx="1">
                  <c:v>169.36</c:v>
                </c:pt>
                <c:pt idx="2">
                  <c:v>173.97</c:v>
                </c:pt>
                <c:pt idx="3">
                  <c:v>145.35</c:v>
                </c:pt>
                <c:pt idx="4">
                  <c:v>144.62</c:v>
                </c:pt>
              </c:numCache>
            </c:numRef>
          </c:val>
          <c:extLst>
            <c:ext xmlns:c16="http://schemas.microsoft.com/office/drawing/2014/chart" uri="{C3380CC4-5D6E-409C-BE32-E72D297353CC}">
              <c16:uniqueId val="{00000000-6AE3-4D73-A804-9835BAE7F9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225.09</c:v>
                </c:pt>
                <c:pt idx="4">
                  <c:v>224.82</c:v>
                </c:pt>
              </c:numCache>
            </c:numRef>
          </c:val>
          <c:smooth val="0"/>
          <c:extLst>
            <c:ext xmlns:c16="http://schemas.microsoft.com/office/drawing/2014/chart" uri="{C3380CC4-5D6E-409C-BE32-E72D297353CC}">
              <c16:uniqueId val="{00000001-6AE3-4D73-A804-9835BAE7F9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83" zoomScaleNormal="83"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徳島県　美波町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6230</v>
      </c>
      <c r="AM8" s="59"/>
      <c r="AN8" s="59"/>
      <c r="AO8" s="59"/>
      <c r="AP8" s="59"/>
      <c r="AQ8" s="59"/>
      <c r="AR8" s="59"/>
      <c r="AS8" s="59"/>
      <c r="AT8" s="56">
        <f>データ!$S$6</f>
        <v>140.74</v>
      </c>
      <c r="AU8" s="57"/>
      <c r="AV8" s="57"/>
      <c r="AW8" s="57"/>
      <c r="AX8" s="57"/>
      <c r="AY8" s="57"/>
      <c r="AZ8" s="57"/>
      <c r="BA8" s="57"/>
      <c r="BB8" s="46">
        <f>データ!$T$6</f>
        <v>44.27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60.51</v>
      </c>
      <c r="J10" s="57"/>
      <c r="K10" s="57"/>
      <c r="L10" s="57"/>
      <c r="M10" s="57"/>
      <c r="N10" s="57"/>
      <c r="O10" s="58"/>
      <c r="P10" s="46">
        <f>データ!$P$6</f>
        <v>84.33</v>
      </c>
      <c r="Q10" s="46"/>
      <c r="R10" s="46"/>
      <c r="S10" s="46"/>
      <c r="T10" s="46"/>
      <c r="U10" s="46"/>
      <c r="V10" s="46"/>
      <c r="W10" s="59">
        <f>データ!$Q$6</f>
        <v>2950</v>
      </c>
      <c r="X10" s="59"/>
      <c r="Y10" s="59"/>
      <c r="Z10" s="59"/>
      <c r="AA10" s="59"/>
      <c r="AB10" s="59"/>
      <c r="AC10" s="59"/>
      <c r="AD10" s="2"/>
      <c r="AE10" s="2"/>
      <c r="AF10" s="2"/>
      <c r="AG10" s="2"/>
      <c r="AH10" s="2"/>
      <c r="AI10" s="2"/>
      <c r="AJ10" s="2"/>
      <c r="AK10" s="2"/>
      <c r="AL10" s="59">
        <f>データ!$U$6</f>
        <v>5189</v>
      </c>
      <c r="AM10" s="59"/>
      <c r="AN10" s="59"/>
      <c r="AO10" s="59"/>
      <c r="AP10" s="59"/>
      <c r="AQ10" s="59"/>
      <c r="AR10" s="59"/>
      <c r="AS10" s="59"/>
      <c r="AT10" s="56">
        <f>データ!$V$6</f>
        <v>6.16</v>
      </c>
      <c r="AU10" s="57"/>
      <c r="AV10" s="57"/>
      <c r="AW10" s="57"/>
      <c r="AX10" s="57"/>
      <c r="AY10" s="57"/>
      <c r="AZ10" s="57"/>
      <c r="BA10" s="57"/>
      <c r="BB10" s="46">
        <f>データ!$W$6</f>
        <v>842.37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a15sSagE401mi+xFVHUdcjZzEWV8qXbdxw309oaY3SPw0sTvZ/AsDkz/kWxS+twWLSmy9AFh1VX8ugBgNuf4Q==" saltValue="+7Pa+rZLvqssNB7+mkZD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363871</v>
      </c>
      <c r="D6" s="20">
        <f t="shared" si="3"/>
        <v>46</v>
      </c>
      <c r="E6" s="20">
        <f t="shared" si="3"/>
        <v>1</v>
      </c>
      <c r="F6" s="20">
        <f t="shared" si="3"/>
        <v>0</v>
      </c>
      <c r="G6" s="20">
        <f t="shared" si="3"/>
        <v>1</v>
      </c>
      <c r="H6" s="20" t="str">
        <f t="shared" si="3"/>
        <v>徳島県　美波町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60.51</v>
      </c>
      <c r="P6" s="21">
        <f t="shared" si="3"/>
        <v>84.33</v>
      </c>
      <c r="Q6" s="21">
        <f t="shared" si="3"/>
        <v>2950</v>
      </c>
      <c r="R6" s="21">
        <f t="shared" si="3"/>
        <v>6230</v>
      </c>
      <c r="S6" s="21">
        <f t="shared" si="3"/>
        <v>140.74</v>
      </c>
      <c r="T6" s="21">
        <f t="shared" si="3"/>
        <v>44.27</v>
      </c>
      <c r="U6" s="21">
        <f t="shared" si="3"/>
        <v>5189</v>
      </c>
      <c r="V6" s="21">
        <f t="shared" si="3"/>
        <v>6.16</v>
      </c>
      <c r="W6" s="21">
        <f t="shared" si="3"/>
        <v>842.37</v>
      </c>
      <c r="X6" s="22">
        <f>IF(X7="",NA(),X7)</f>
        <v>106.96</v>
      </c>
      <c r="Y6" s="22">
        <f t="shared" ref="Y6:AG6" si="4">IF(Y7="",NA(),Y7)</f>
        <v>102.13</v>
      </c>
      <c r="Z6" s="22">
        <f t="shared" si="4"/>
        <v>104.32</v>
      </c>
      <c r="AA6" s="22">
        <f t="shared" si="4"/>
        <v>103.68</v>
      </c>
      <c r="AB6" s="22">
        <f t="shared" si="4"/>
        <v>107.12</v>
      </c>
      <c r="AC6" s="22">
        <f t="shared" si="4"/>
        <v>104.85</v>
      </c>
      <c r="AD6" s="22">
        <f t="shared" si="4"/>
        <v>107.64</v>
      </c>
      <c r="AE6" s="22">
        <f t="shared" si="4"/>
        <v>108.22</v>
      </c>
      <c r="AF6" s="22">
        <f t="shared" si="4"/>
        <v>105.34</v>
      </c>
      <c r="AG6" s="22">
        <f t="shared" si="4"/>
        <v>105.77</v>
      </c>
      <c r="AH6" s="21" t="str">
        <f>IF(AH7="","",IF(AH7="-","【-】","【"&amp;SUBSTITUTE(TEXT(AH7,"#,##0.00"),"-","△")&amp;"】"))</f>
        <v>【111.39】</v>
      </c>
      <c r="AI6" s="21">
        <f>IF(AI7="",NA(),AI7)</f>
        <v>0</v>
      </c>
      <c r="AJ6" s="21">
        <f t="shared" ref="AJ6:AR6" si="5">IF(AJ7="",NA(),AJ7)</f>
        <v>0</v>
      </c>
      <c r="AK6" s="21">
        <f t="shared" si="5"/>
        <v>0</v>
      </c>
      <c r="AL6" s="22">
        <f t="shared" si="5"/>
        <v>17.350000000000001</v>
      </c>
      <c r="AM6" s="22">
        <f t="shared" si="5"/>
        <v>8.57</v>
      </c>
      <c r="AN6" s="22">
        <f t="shared" si="5"/>
        <v>27.52</v>
      </c>
      <c r="AO6" s="22">
        <f t="shared" si="5"/>
        <v>30.84</v>
      </c>
      <c r="AP6" s="22">
        <f t="shared" si="5"/>
        <v>25.29</v>
      </c>
      <c r="AQ6" s="22">
        <f t="shared" si="5"/>
        <v>24.04</v>
      </c>
      <c r="AR6" s="22">
        <f t="shared" si="5"/>
        <v>28.03</v>
      </c>
      <c r="AS6" s="21" t="str">
        <f>IF(AS7="","",IF(AS7="-","【-】","【"&amp;SUBSTITUTE(TEXT(AS7,"#,##0.00"),"-","△")&amp;"】"))</f>
        <v>【1.30】</v>
      </c>
      <c r="AT6" s="22">
        <f>IF(AT7="",NA(),AT7)</f>
        <v>1208.21</v>
      </c>
      <c r="AU6" s="22">
        <f t="shared" ref="AU6:BC6" si="6">IF(AU7="",NA(),AU7)</f>
        <v>943.12</v>
      </c>
      <c r="AV6" s="22">
        <f t="shared" si="6"/>
        <v>932.62</v>
      </c>
      <c r="AW6" s="22">
        <f t="shared" si="6"/>
        <v>523.64</v>
      </c>
      <c r="AX6" s="22">
        <f t="shared" si="6"/>
        <v>562.25</v>
      </c>
      <c r="AY6" s="22">
        <f t="shared" si="6"/>
        <v>445.85</v>
      </c>
      <c r="AZ6" s="22">
        <f t="shared" si="6"/>
        <v>450.54</v>
      </c>
      <c r="BA6" s="22">
        <f t="shared" si="6"/>
        <v>348.88</v>
      </c>
      <c r="BB6" s="22">
        <f t="shared" si="6"/>
        <v>305.08</v>
      </c>
      <c r="BC6" s="22">
        <f t="shared" si="6"/>
        <v>305.33999999999997</v>
      </c>
      <c r="BD6" s="21" t="str">
        <f>IF(BD7="","",IF(BD7="-","【-】","【"&amp;SUBSTITUTE(TEXT(BD7,"#,##0.00"),"-","△")&amp;"】"))</f>
        <v>【261.51】</v>
      </c>
      <c r="BE6" s="22">
        <f>IF(BE7="",NA(),BE7)</f>
        <v>272.44</v>
      </c>
      <c r="BF6" s="22">
        <f t="shared" ref="BF6:BN6" si="7">IF(BF7="",NA(),BF7)</f>
        <v>272.81</v>
      </c>
      <c r="BG6" s="22">
        <f t="shared" si="7"/>
        <v>261.64999999999998</v>
      </c>
      <c r="BH6" s="22">
        <f t="shared" si="7"/>
        <v>682.96</v>
      </c>
      <c r="BI6" s="22">
        <f t="shared" si="7"/>
        <v>663.39</v>
      </c>
      <c r="BJ6" s="22">
        <f t="shared" si="7"/>
        <v>516.34</v>
      </c>
      <c r="BK6" s="22">
        <f t="shared" si="7"/>
        <v>496.56</v>
      </c>
      <c r="BL6" s="22">
        <f t="shared" si="7"/>
        <v>540.38</v>
      </c>
      <c r="BM6" s="22">
        <f t="shared" si="7"/>
        <v>585.59</v>
      </c>
      <c r="BN6" s="22">
        <f t="shared" si="7"/>
        <v>561.34</v>
      </c>
      <c r="BO6" s="21" t="str">
        <f>IF(BO7="","",IF(BO7="-","【-】","【"&amp;SUBSTITUTE(TEXT(BO7,"#,##0.00"),"-","△")&amp;"】"))</f>
        <v>【265.16】</v>
      </c>
      <c r="BP6" s="22">
        <f>IF(BP7="",NA(),BP7)</f>
        <v>100.36</v>
      </c>
      <c r="BQ6" s="22">
        <f t="shared" ref="BQ6:BY6" si="8">IF(BQ7="",NA(),BQ7)</f>
        <v>93.24</v>
      </c>
      <c r="BR6" s="22">
        <f t="shared" si="8"/>
        <v>90.85</v>
      </c>
      <c r="BS6" s="22">
        <f t="shared" si="8"/>
        <v>100.63</v>
      </c>
      <c r="BT6" s="22">
        <f t="shared" si="8"/>
        <v>105.27</v>
      </c>
      <c r="BU6" s="22">
        <f t="shared" si="8"/>
        <v>83.27</v>
      </c>
      <c r="BV6" s="22">
        <f t="shared" si="8"/>
        <v>84.9</v>
      </c>
      <c r="BW6" s="22">
        <f t="shared" si="8"/>
        <v>83.22</v>
      </c>
      <c r="BX6" s="22">
        <f t="shared" si="8"/>
        <v>82.78</v>
      </c>
      <c r="BY6" s="22">
        <f t="shared" si="8"/>
        <v>84.82</v>
      </c>
      <c r="BZ6" s="21" t="str">
        <f>IF(BZ7="","",IF(BZ7="-","【-】","【"&amp;SUBSTITUTE(TEXT(BZ7,"#,##0.00"),"-","△")&amp;"】"))</f>
        <v>【102.35】</v>
      </c>
      <c r="CA6" s="22">
        <f>IF(CA7="",NA(),CA7)</f>
        <v>157.5</v>
      </c>
      <c r="CB6" s="22">
        <f t="shared" ref="CB6:CJ6" si="9">IF(CB7="",NA(),CB7)</f>
        <v>169.36</v>
      </c>
      <c r="CC6" s="22">
        <f t="shared" si="9"/>
        <v>173.97</v>
      </c>
      <c r="CD6" s="22">
        <f t="shared" si="9"/>
        <v>145.35</v>
      </c>
      <c r="CE6" s="22">
        <f t="shared" si="9"/>
        <v>144.62</v>
      </c>
      <c r="CF6" s="22">
        <f t="shared" si="9"/>
        <v>228.81</v>
      </c>
      <c r="CG6" s="22">
        <f t="shared" si="9"/>
        <v>231.9</v>
      </c>
      <c r="CH6" s="22">
        <f t="shared" si="9"/>
        <v>234.17</v>
      </c>
      <c r="CI6" s="22">
        <f t="shared" si="9"/>
        <v>225.09</v>
      </c>
      <c r="CJ6" s="22">
        <f t="shared" si="9"/>
        <v>224.82</v>
      </c>
      <c r="CK6" s="21" t="str">
        <f>IF(CK7="","",IF(CK7="-","【-】","【"&amp;SUBSTITUTE(TEXT(CK7,"#,##0.00"),"-","△")&amp;"】"))</f>
        <v>【167.74】</v>
      </c>
      <c r="CL6" s="22">
        <f>IF(CL7="",NA(),CL7)</f>
        <v>29.37</v>
      </c>
      <c r="CM6" s="22">
        <f t="shared" ref="CM6:CU6" si="10">IF(CM7="",NA(),CM7)</f>
        <v>29.32</v>
      </c>
      <c r="CN6" s="22">
        <f t="shared" si="10"/>
        <v>28.18</v>
      </c>
      <c r="CO6" s="22">
        <f t="shared" si="10"/>
        <v>51.33</v>
      </c>
      <c r="CP6" s="22">
        <f t="shared" si="10"/>
        <v>32.97</v>
      </c>
      <c r="CQ6" s="22">
        <f t="shared" si="10"/>
        <v>38.979999999999997</v>
      </c>
      <c r="CR6" s="22">
        <f t="shared" si="10"/>
        <v>39.61</v>
      </c>
      <c r="CS6" s="22">
        <f t="shared" si="10"/>
        <v>41.06</v>
      </c>
      <c r="CT6" s="22">
        <f t="shared" si="10"/>
        <v>49.38</v>
      </c>
      <c r="CU6" s="22">
        <f t="shared" si="10"/>
        <v>50.09</v>
      </c>
      <c r="CV6" s="21" t="str">
        <f>IF(CV7="","",IF(CV7="-","【-】","【"&amp;SUBSTITUTE(TEXT(CV7,"#,##0.00"),"-","△")&amp;"】"))</f>
        <v>【60.29】</v>
      </c>
      <c r="CW6" s="22">
        <f>IF(CW7="",NA(),CW7)</f>
        <v>86.5</v>
      </c>
      <c r="CX6" s="22">
        <f t="shared" ref="CX6:DF6" si="11">IF(CX7="",NA(),CX7)</f>
        <v>83.58</v>
      </c>
      <c r="CY6" s="22">
        <f t="shared" si="11"/>
        <v>84.35</v>
      </c>
      <c r="CZ6" s="22">
        <f t="shared" si="11"/>
        <v>84</v>
      </c>
      <c r="DA6" s="22">
        <f t="shared" si="11"/>
        <v>84.34</v>
      </c>
      <c r="DB6" s="22">
        <f t="shared" si="11"/>
        <v>75.010000000000005</v>
      </c>
      <c r="DC6" s="22">
        <f t="shared" si="11"/>
        <v>72.959999999999994</v>
      </c>
      <c r="DD6" s="22">
        <f t="shared" si="11"/>
        <v>72.42</v>
      </c>
      <c r="DE6" s="22">
        <f t="shared" si="11"/>
        <v>78.010000000000005</v>
      </c>
      <c r="DF6" s="22">
        <f t="shared" si="11"/>
        <v>77.599999999999994</v>
      </c>
      <c r="DG6" s="21" t="str">
        <f>IF(DG7="","",IF(DG7="-","【-】","【"&amp;SUBSTITUTE(TEXT(DG7,"#,##0.00"),"-","△")&amp;"】"))</f>
        <v>【90.12】</v>
      </c>
      <c r="DH6" s="22">
        <f>IF(DH7="",NA(),DH7)</f>
        <v>50.24</v>
      </c>
      <c r="DI6" s="22">
        <f t="shared" ref="DI6:DQ6" si="12">IF(DI7="",NA(),DI7)</f>
        <v>52.43</v>
      </c>
      <c r="DJ6" s="22">
        <f t="shared" si="12"/>
        <v>54.47</v>
      </c>
      <c r="DK6" s="22">
        <f t="shared" si="12"/>
        <v>53.98</v>
      </c>
      <c r="DL6" s="22">
        <f t="shared" si="12"/>
        <v>54.99</v>
      </c>
      <c r="DM6" s="22">
        <f t="shared" si="12"/>
        <v>51.89</v>
      </c>
      <c r="DN6" s="22">
        <f t="shared" si="12"/>
        <v>54.09</v>
      </c>
      <c r="DO6" s="22">
        <f t="shared" si="12"/>
        <v>52.73</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14.74</v>
      </c>
      <c r="DY6" s="22">
        <f t="shared" si="13"/>
        <v>18.68</v>
      </c>
      <c r="DZ6" s="22">
        <f t="shared" si="13"/>
        <v>19.91</v>
      </c>
      <c r="EA6" s="22">
        <f t="shared" si="13"/>
        <v>17.399999999999999</v>
      </c>
      <c r="EB6" s="22">
        <f t="shared" si="13"/>
        <v>18.64</v>
      </c>
      <c r="EC6" s="21" t="str">
        <f>IF(EC7="","",IF(EC7="-","【-】","【"&amp;SUBSTITUTE(TEXT(EC7,"#,##0.00"),"-","△")&amp;"】"))</f>
        <v>【22.30】</v>
      </c>
      <c r="ED6" s="22">
        <f>IF(ED7="",NA(),ED7)</f>
        <v>0.98</v>
      </c>
      <c r="EE6" s="21">
        <f t="shared" ref="EE6:EM6" si="14">IF(EE7="",NA(),EE7)</f>
        <v>0</v>
      </c>
      <c r="EF6" s="21">
        <f t="shared" si="14"/>
        <v>0</v>
      </c>
      <c r="EG6" s="21">
        <f t="shared" si="14"/>
        <v>0</v>
      </c>
      <c r="EH6" s="21">
        <f t="shared" si="14"/>
        <v>0</v>
      </c>
      <c r="EI6" s="22">
        <f t="shared" si="14"/>
        <v>0.4</v>
      </c>
      <c r="EJ6" s="22">
        <f t="shared" si="14"/>
        <v>0.32</v>
      </c>
      <c r="EK6" s="22">
        <f t="shared" si="14"/>
        <v>0.81</v>
      </c>
      <c r="EL6" s="22">
        <f t="shared" si="14"/>
        <v>0.4</v>
      </c>
      <c r="EM6" s="22">
        <f t="shared" si="14"/>
        <v>0.36</v>
      </c>
      <c r="EN6" s="21" t="str">
        <f>IF(EN7="","",IF(EN7="-","【-】","【"&amp;SUBSTITUTE(TEXT(EN7,"#,##0.00"),"-","△")&amp;"】"))</f>
        <v>【0.66】</v>
      </c>
    </row>
    <row r="7" spans="1:144" s="23" customFormat="1" x14ac:dyDescent="0.15">
      <c r="A7" s="15"/>
      <c r="B7" s="24">
        <v>2021</v>
      </c>
      <c r="C7" s="24">
        <v>363871</v>
      </c>
      <c r="D7" s="24">
        <v>46</v>
      </c>
      <c r="E7" s="24">
        <v>1</v>
      </c>
      <c r="F7" s="24">
        <v>0</v>
      </c>
      <c r="G7" s="24">
        <v>1</v>
      </c>
      <c r="H7" s="24" t="s">
        <v>93</v>
      </c>
      <c r="I7" s="24" t="s">
        <v>94</v>
      </c>
      <c r="J7" s="24" t="s">
        <v>95</v>
      </c>
      <c r="K7" s="24" t="s">
        <v>96</v>
      </c>
      <c r="L7" s="24" t="s">
        <v>97</v>
      </c>
      <c r="M7" s="24" t="s">
        <v>98</v>
      </c>
      <c r="N7" s="25" t="s">
        <v>99</v>
      </c>
      <c r="O7" s="25">
        <v>60.51</v>
      </c>
      <c r="P7" s="25">
        <v>84.33</v>
      </c>
      <c r="Q7" s="25">
        <v>2950</v>
      </c>
      <c r="R7" s="25">
        <v>6230</v>
      </c>
      <c r="S7" s="25">
        <v>140.74</v>
      </c>
      <c r="T7" s="25">
        <v>44.27</v>
      </c>
      <c r="U7" s="25">
        <v>5189</v>
      </c>
      <c r="V7" s="25">
        <v>6.16</v>
      </c>
      <c r="W7" s="25">
        <v>842.37</v>
      </c>
      <c r="X7" s="25">
        <v>106.96</v>
      </c>
      <c r="Y7" s="25">
        <v>102.13</v>
      </c>
      <c r="Z7" s="25">
        <v>104.32</v>
      </c>
      <c r="AA7" s="25">
        <v>103.68</v>
      </c>
      <c r="AB7" s="25">
        <v>107.12</v>
      </c>
      <c r="AC7" s="25">
        <v>104.85</v>
      </c>
      <c r="AD7" s="25">
        <v>107.64</v>
      </c>
      <c r="AE7" s="25">
        <v>108.22</v>
      </c>
      <c r="AF7" s="25">
        <v>105.34</v>
      </c>
      <c r="AG7" s="25">
        <v>105.77</v>
      </c>
      <c r="AH7" s="25">
        <v>111.39</v>
      </c>
      <c r="AI7" s="25">
        <v>0</v>
      </c>
      <c r="AJ7" s="25">
        <v>0</v>
      </c>
      <c r="AK7" s="25">
        <v>0</v>
      </c>
      <c r="AL7" s="25">
        <v>17.350000000000001</v>
      </c>
      <c r="AM7" s="25">
        <v>8.57</v>
      </c>
      <c r="AN7" s="25">
        <v>27.52</v>
      </c>
      <c r="AO7" s="25">
        <v>30.84</v>
      </c>
      <c r="AP7" s="25">
        <v>25.29</v>
      </c>
      <c r="AQ7" s="25">
        <v>24.04</v>
      </c>
      <c r="AR7" s="25">
        <v>28.03</v>
      </c>
      <c r="AS7" s="25">
        <v>1.3</v>
      </c>
      <c r="AT7" s="25">
        <v>1208.21</v>
      </c>
      <c r="AU7" s="25">
        <v>943.12</v>
      </c>
      <c r="AV7" s="25">
        <v>932.62</v>
      </c>
      <c r="AW7" s="25">
        <v>523.64</v>
      </c>
      <c r="AX7" s="25">
        <v>562.25</v>
      </c>
      <c r="AY7" s="25">
        <v>445.85</v>
      </c>
      <c r="AZ7" s="25">
        <v>450.54</v>
      </c>
      <c r="BA7" s="25">
        <v>348.88</v>
      </c>
      <c r="BB7" s="25">
        <v>305.08</v>
      </c>
      <c r="BC7" s="25">
        <v>305.33999999999997</v>
      </c>
      <c r="BD7" s="25">
        <v>261.51</v>
      </c>
      <c r="BE7" s="25">
        <v>272.44</v>
      </c>
      <c r="BF7" s="25">
        <v>272.81</v>
      </c>
      <c r="BG7" s="25">
        <v>261.64999999999998</v>
      </c>
      <c r="BH7" s="25">
        <v>682.96</v>
      </c>
      <c r="BI7" s="25">
        <v>663.39</v>
      </c>
      <c r="BJ7" s="25">
        <v>516.34</v>
      </c>
      <c r="BK7" s="25">
        <v>496.56</v>
      </c>
      <c r="BL7" s="25">
        <v>540.38</v>
      </c>
      <c r="BM7" s="25">
        <v>585.59</v>
      </c>
      <c r="BN7" s="25">
        <v>561.34</v>
      </c>
      <c r="BO7" s="25">
        <v>265.16000000000003</v>
      </c>
      <c r="BP7" s="25">
        <v>100.36</v>
      </c>
      <c r="BQ7" s="25">
        <v>93.24</v>
      </c>
      <c r="BR7" s="25">
        <v>90.85</v>
      </c>
      <c r="BS7" s="25">
        <v>100.63</v>
      </c>
      <c r="BT7" s="25">
        <v>105.27</v>
      </c>
      <c r="BU7" s="25">
        <v>83.27</v>
      </c>
      <c r="BV7" s="25">
        <v>84.9</v>
      </c>
      <c r="BW7" s="25">
        <v>83.22</v>
      </c>
      <c r="BX7" s="25">
        <v>82.78</v>
      </c>
      <c r="BY7" s="25">
        <v>84.82</v>
      </c>
      <c r="BZ7" s="25">
        <v>102.35</v>
      </c>
      <c r="CA7" s="25">
        <v>157.5</v>
      </c>
      <c r="CB7" s="25">
        <v>169.36</v>
      </c>
      <c r="CC7" s="25">
        <v>173.97</v>
      </c>
      <c r="CD7" s="25">
        <v>145.35</v>
      </c>
      <c r="CE7" s="25">
        <v>144.62</v>
      </c>
      <c r="CF7" s="25">
        <v>228.81</v>
      </c>
      <c r="CG7" s="25">
        <v>231.9</v>
      </c>
      <c r="CH7" s="25">
        <v>234.17</v>
      </c>
      <c r="CI7" s="25">
        <v>225.09</v>
      </c>
      <c r="CJ7" s="25">
        <v>224.82</v>
      </c>
      <c r="CK7" s="25">
        <v>167.74</v>
      </c>
      <c r="CL7" s="25">
        <v>29.37</v>
      </c>
      <c r="CM7" s="25">
        <v>29.32</v>
      </c>
      <c r="CN7" s="25">
        <v>28.18</v>
      </c>
      <c r="CO7" s="25">
        <v>51.33</v>
      </c>
      <c r="CP7" s="25">
        <v>32.97</v>
      </c>
      <c r="CQ7" s="25">
        <v>38.979999999999997</v>
      </c>
      <c r="CR7" s="25">
        <v>39.61</v>
      </c>
      <c r="CS7" s="25">
        <v>41.06</v>
      </c>
      <c r="CT7" s="25">
        <v>49.38</v>
      </c>
      <c r="CU7" s="25">
        <v>50.09</v>
      </c>
      <c r="CV7" s="25">
        <v>60.29</v>
      </c>
      <c r="CW7" s="25">
        <v>86.5</v>
      </c>
      <c r="CX7" s="25">
        <v>83.58</v>
      </c>
      <c r="CY7" s="25">
        <v>84.35</v>
      </c>
      <c r="CZ7" s="25">
        <v>84</v>
      </c>
      <c r="DA7" s="25">
        <v>84.34</v>
      </c>
      <c r="DB7" s="25">
        <v>75.010000000000005</v>
      </c>
      <c r="DC7" s="25">
        <v>72.959999999999994</v>
      </c>
      <c r="DD7" s="25">
        <v>72.42</v>
      </c>
      <c r="DE7" s="25">
        <v>78.010000000000005</v>
      </c>
      <c r="DF7" s="25">
        <v>77.599999999999994</v>
      </c>
      <c r="DG7" s="25">
        <v>90.12</v>
      </c>
      <c r="DH7" s="25">
        <v>50.24</v>
      </c>
      <c r="DI7" s="25">
        <v>52.43</v>
      </c>
      <c r="DJ7" s="25">
        <v>54.47</v>
      </c>
      <c r="DK7" s="25">
        <v>53.98</v>
      </c>
      <c r="DL7" s="25">
        <v>54.99</v>
      </c>
      <c r="DM7" s="25">
        <v>51.89</v>
      </c>
      <c r="DN7" s="25">
        <v>54.09</v>
      </c>
      <c r="DO7" s="25">
        <v>52.73</v>
      </c>
      <c r="DP7" s="25">
        <v>47.5</v>
      </c>
      <c r="DQ7" s="25">
        <v>48.41</v>
      </c>
      <c r="DR7" s="25">
        <v>50.88</v>
      </c>
      <c r="DS7" s="25">
        <v>0</v>
      </c>
      <c r="DT7" s="25">
        <v>0</v>
      </c>
      <c r="DU7" s="25">
        <v>0</v>
      </c>
      <c r="DV7" s="25">
        <v>0</v>
      </c>
      <c r="DW7" s="25">
        <v>0</v>
      </c>
      <c r="DX7" s="25">
        <v>14.74</v>
      </c>
      <c r="DY7" s="25">
        <v>18.68</v>
      </c>
      <c r="DZ7" s="25">
        <v>19.91</v>
      </c>
      <c r="EA7" s="25">
        <v>17.399999999999999</v>
      </c>
      <c r="EB7" s="25">
        <v>18.64</v>
      </c>
      <c r="EC7" s="25">
        <v>22.3</v>
      </c>
      <c r="ED7" s="25">
        <v>0.98</v>
      </c>
      <c r="EE7" s="25">
        <v>0</v>
      </c>
      <c r="EF7" s="25">
        <v>0</v>
      </c>
      <c r="EG7" s="25">
        <v>0</v>
      </c>
      <c r="EH7" s="25">
        <v>0</v>
      </c>
      <c r="EI7" s="25">
        <v>0.4</v>
      </c>
      <c r="EJ7" s="25">
        <v>0.32</v>
      </c>
      <c r="EK7" s="25">
        <v>0.81</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2022-12-01T01:04:16Z</dcterms:created>
  <dcterms:modified xsi:type="dcterms:W3CDTF">2023-01-11T07:03:04Z</dcterms:modified>
  <cp:category/>
</cp:coreProperties>
</file>