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tBSMqOzc/qf+hTsf0wvWRJQdorgxlU75ZKcFxYXID8d/VakRfhx7wuup4Id94q6/+FAMit6bLf6SS8UtyLGXg==" workbookSaltValue="NFMxWC349+qYKHvf3NT17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<sst xmlns="http://schemas.openxmlformats.org/spreadsheetml/2006/main" xmlns:r="http://schemas.openxmlformats.org/officeDocument/2006/relationships" count="112" uniqueCount="112">
  <si>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</si>
  <si>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</si>
  <si>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</si>
  <si>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</si>
  <si>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</si>
  <si>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</si>
  <si>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</si>
  <si>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</si>
  <si>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</si>
  <si>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</si>
  <si>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</si>
  <si>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</si>
  <si>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</si>
  <si>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</si>
  <si>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</si>
  <si>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</si>
  <si>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</si>
  <si>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</si>
  <si>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</si>
  <si>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</si>
  <si>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</si>
  <si>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</si>
  <si>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</si>
  <si>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</si>
  <si>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</si>
  <si>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</si>
  <si>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</si>
  <si>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</si>
  <si>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</si>
  <si>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</si>
  <si>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</si>
  <si>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</si>
  <si>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</si>
  <si>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</si>
  <si>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</si>
  <si>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</si>
  <si>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</si>
  <si>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</si>
  <si>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</si>
  <si>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</si>
  <si>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</si>
  <si>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</si>
  <si>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</si>
  <si>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</si>
  <si>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</si>
  <si>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</si>
  <si>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</si>
  <si>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</si>
  <si>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</si>
  <si>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</si>
  <si>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</si>
  <si>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</si>
  <si>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</si>
  <si>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</si>
  <si>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</si>
  <si>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</si>
  <si>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</si>
  <si>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</si>
  <si>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</si>
  <si>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</si>
  <si>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</si>
  <si>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</si>
  <si>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</si>
  <si>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</si>
  <si>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</si>
  <si>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</si>
  <si>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</si>
  <si>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</si>
  <si>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</si>
  <si>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</si>
  <si>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</si>
  <si>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</si>
  <si>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</si>
  <si>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</si>
  <si>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</si>
  <si>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</si>
  <si>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</si>
  <si>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</si>
  <si>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</si>
  <si>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</si>
  <si>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</si>
  <si>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</si>
  <si>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</si>
  <si>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</si>
  <si>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</si>
  <si>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</si>
  <si>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</si>
  <si>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</si>
  <si>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</si>
  <si>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</si>
  <si>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</si>
  <si>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</si>
  <si>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</si>
  <si>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</si>
  <si>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徳島県　吉野川市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</si>
  <si>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</si>
  <si>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</si>
  <si>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</si>
  <si>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</si>
  <si>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</si>
  <si>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</si>
  <si>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</si>
  <si>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</si>
  <si>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</si>
  <si>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</si>
  <si>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</si>
  <si>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</si>
  <si>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</si>
  <si>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</si>
  <si>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水需要の減少により給水収益の増加を見込むことが難しい中、災害対策、施設の更新、維持管理に多額の費用が生じることに加え、物価・エネルギー価格の上昇による工事費や動力費の増加も懸念され、厳しさを増している。これらの課題に対応するためにも、更なる費用の削減に加え、令和元年度に策定した「吉野川市水道事業ビジョン」「吉野川市水道事業経営戦略」の見直しを行うとともに、料金体系について検討し、持続的・安定的な経営基盤を築くことができるよう努める。</t>
    <rPh sb="1" eb="2">
      <t>ミズ</t>
    </rPh>
    <rPh sb="2" eb="4">
      <t>ジュヨウ</t>
    </rPh>
    <rPh sb="5" eb="7">
      <t>ゲンショウ</t>
    </rPh>
    <rPh sb="10" eb="12">
      <t>キュウスイ</t>
    </rPh>
    <rPh sb="12" eb="14">
      <t>シュウエキ</t>
    </rPh>
    <rPh sb="15" eb="17">
      <t>ゾウカ</t>
    </rPh>
    <rPh sb="18" eb="20">
      <t>ミコ</t>
    </rPh>
    <rPh sb="24" eb="25">
      <t>ムズカ</t>
    </rPh>
    <rPh sb="27" eb="28">
      <t>ナカ</t>
    </rPh>
    <rPh sb="29" eb="31">
      <t>サイガイ</t>
    </rPh>
    <rPh sb="31" eb="33">
      <t>タイサク</t>
    </rPh>
    <rPh sb="34" eb="36">
      <t>シセツ</t>
    </rPh>
    <rPh sb="37" eb="39">
      <t>コウシン</t>
    </rPh>
    <rPh sb="40" eb="42">
      <t>イジ</t>
    </rPh>
    <rPh sb="42" eb="44">
      <t>カンリ</t>
    </rPh>
    <rPh sb="45" eb="47">
      <t>タガク</t>
    </rPh>
    <rPh sb="48" eb="50">
      <t>ヒヨウ</t>
    </rPh>
    <rPh sb="51" eb="52">
      <t>ショウ</t>
    </rPh>
    <rPh sb="57" eb="58">
      <t>クワ</t>
    </rPh>
    <rPh sb="60" eb="62">
      <t>ブッカ</t>
    </rPh>
    <rPh sb="68" eb="70">
      <t>カカク</t>
    </rPh>
    <rPh sb="71" eb="73">
      <t>ジョウショウ</t>
    </rPh>
    <rPh sb="76" eb="79">
      <t>コウジヒ</t>
    </rPh>
    <rPh sb="80" eb="83">
      <t>ドウリョクヒ</t>
    </rPh>
    <rPh sb="84" eb="86">
      <t>ゾウカ</t>
    </rPh>
    <rPh sb="87" eb="89">
      <t>ケネン</t>
    </rPh>
    <rPh sb="92" eb="93">
      <t>キビ</t>
    </rPh>
    <rPh sb="96" eb="97">
      <t>マ</t>
    </rPh>
    <rPh sb="106" eb="108">
      <t>カダイ</t>
    </rPh>
    <rPh sb="109" eb="111">
      <t>タイオウ</t>
    </rPh>
    <rPh sb="118" eb="119">
      <t>サラ</t>
    </rPh>
    <rPh sb="121" eb="123">
      <t>ヒヨウ</t>
    </rPh>
    <rPh sb="124" eb="126">
      <t>サクゲン</t>
    </rPh>
    <rPh sb="127" eb="128">
      <t>クワ</t>
    </rPh>
    <rPh sb="130" eb="132">
      <t>レイワ</t>
    </rPh>
    <rPh sb="132" eb="135">
      <t>ガンネンド</t>
    </rPh>
    <rPh sb="136" eb="138">
      <t>サクテイ</t>
    </rPh>
    <rPh sb="141" eb="145">
      <t>ヨシノガワシ</t>
    </rPh>
    <rPh sb="145" eb="147">
      <t>スイドウ</t>
    </rPh>
    <rPh sb="147" eb="149">
      <t>ジギョウ</t>
    </rPh>
    <rPh sb="155" eb="159">
      <t>ヨシノガワシ</t>
    </rPh>
    <rPh sb="159" eb="161">
      <t>スイドウ</t>
    </rPh>
    <rPh sb="161" eb="163">
      <t>ジギョウ</t>
    </rPh>
    <rPh sb="163" eb="165">
      <t>ケイエイ</t>
    </rPh>
    <rPh sb="165" eb="167">
      <t>センリャク</t>
    </rPh>
    <rPh sb="169" eb="171">
      <t>ミナオ</t>
    </rPh>
    <rPh sb="173" eb="174">
      <t>オコナ</t>
    </rPh>
    <rPh sb="180" eb="182">
      <t>リョウキン</t>
    </rPh>
    <rPh sb="182" eb="184">
      <t>タイケイ</t>
    </rPh>
    <rPh sb="188" eb="190">
      <t>ケントウ</t>
    </rPh>
    <rPh sb="192" eb="195">
      <t>ジゾクテキ</t>
    </rPh>
    <rPh sb="196" eb="199">
      <t>アンテイテキ</t>
    </rPh>
    <rPh sb="200" eb="202">
      <t>ケイエイ</t>
    </rPh>
    <rPh sb="202" eb="204">
      <t>キバン</t>
    </rPh>
    <rPh sb="205" eb="206">
      <t>キズ</t>
    </rPh>
    <rPh sb="215" eb="216">
      <t>ツト</t>
    </rPh>
    <phoneticPr fontId="1"/>
  </si>
  <si>
    <t>健全性　　　　　　　　　　　　　　　　　　　　　　　　①経常収支比率、③流動比率が100%を超えていること、②累積欠損金が生じていないことから、一定の健全性は保たれているが、⑤料金回収率は下がってきており、給水に係る費用が給水収益で賄えていないことを示している。これは、管の老朽化等に伴う修繕費の増加が原因と思われる。また、④企業債残高対給水収益比率は、類似団体の平均値を大幅に上回る状態が続いており、企業債返済負担の大きさを示している。　　　　　　　　　　　　　　　　　効率性　　　　　　　　　　　　　　　　　　　　⑥給水原価は、類似団体の平均値を下回っているものの増加傾向にある。⑦施設利用率は、近年の水需要の減少に伴い低い値となっている。⑧有収率は、平均値を下回っているものの、老朽管更新や漏水調査の定期的な実施による効果が出ている。　　</t>
    <rPh sb="0" eb="3">
      <t>ケンゼンセイ</t>
    </rPh>
    <rPh sb="28" eb="30">
      <t>ケイジョウ</t>
    </rPh>
    <rPh sb="30" eb="32">
      <t>シュウシ</t>
    </rPh>
    <rPh sb="32" eb="34">
      <t>ヒリツ</t>
    </rPh>
    <rPh sb="36" eb="38">
      <t>リュウドウ</t>
    </rPh>
    <rPh sb="38" eb="40">
      <t>ヒリツ</t>
    </rPh>
    <rPh sb="46" eb="47">
      <t>コ</t>
    </rPh>
    <rPh sb="55" eb="57">
      <t>ルイセキ</t>
    </rPh>
    <rPh sb="57" eb="60">
      <t>ケッソンキン</t>
    </rPh>
    <rPh sb="61" eb="62">
      <t>ショウ</t>
    </rPh>
    <rPh sb="72" eb="74">
      <t>イッテイ</t>
    </rPh>
    <rPh sb="75" eb="78">
      <t>ケンゼンセイ</t>
    </rPh>
    <rPh sb="79" eb="80">
      <t>タモ</t>
    </rPh>
    <rPh sb="88" eb="90">
      <t>リョウキン</t>
    </rPh>
    <rPh sb="90" eb="93">
      <t>カイシュウリツ</t>
    </rPh>
    <rPh sb="94" eb="95">
      <t>サ</t>
    </rPh>
    <rPh sb="103" eb="105">
      <t>キュウスイ</t>
    </rPh>
    <rPh sb="106" eb="107">
      <t>カカ</t>
    </rPh>
    <rPh sb="108" eb="110">
      <t>ヒヨウ</t>
    </rPh>
    <rPh sb="111" eb="113">
      <t>キュウスイ</t>
    </rPh>
    <rPh sb="113" eb="115">
      <t>シュウエキ</t>
    </rPh>
    <rPh sb="116" eb="117">
      <t>マカナ</t>
    </rPh>
    <rPh sb="125" eb="126">
      <t>シメ</t>
    </rPh>
    <rPh sb="135" eb="136">
      <t>カン</t>
    </rPh>
    <rPh sb="137" eb="140">
      <t>ロウキュウカ</t>
    </rPh>
    <rPh sb="140" eb="141">
      <t>トウ</t>
    </rPh>
    <rPh sb="142" eb="143">
      <t>トモナ</t>
    </rPh>
    <rPh sb="144" eb="147">
      <t>シュウゼンヒ</t>
    </rPh>
    <rPh sb="148" eb="150">
      <t>ゾウカ</t>
    </rPh>
    <rPh sb="151" eb="153">
      <t>ゲンイン</t>
    </rPh>
    <rPh sb="154" eb="155">
      <t>オモ</t>
    </rPh>
    <rPh sb="163" eb="166">
      <t>キギョウサイ</t>
    </rPh>
    <rPh sb="166" eb="168">
      <t>ザンダカ</t>
    </rPh>
    <rPh sb="168" eb="169">
      <t>タイ</t>
    </rPh>
    <rPh sb="169" eb="171">
      <t>キュウスイ</t>
    </rPh>
    <rPh sb="171" eb="173">
      <t>シュウエキ</t>
    </rPh>
    <rPh sb="173" eb="175">
      <t>ヒリツ</t>
    </rPh>
    <rPh sb="177" eb="179">
      <t>ルイジ</t>
    </rPh>
    <rPh sb="179" eb="181">
      <t>ダンタイ</t>
    </rPh>
    <rPh sb="182" eb="185">
      <t>ヘイキンチ</t>
    </rPh>
    <rPh sb="186" eb="188">
      <t>オオハバ</t>
    </rPh>
    <rPh sb="189" eb="191">
      <t>ウワマワ</t>
    </rPh>
    <rPh sb="192" eb="194">
      <t>ジョウタイ</t>
    </rPh>
    <rPh sb="195" eb="196">
      <t>ツヅ</t>
    </rPh>
    <rPh sb="201" eb="204">
      <t>キギョウサイ</t>
    </rPh>
    <rPh sb="204" eb="206">
      <t>ヘンサイ</t>
    </rPh>
    <rPh sb="206" eb="208">
      <t>フタン</t>
    </rPh>
    <rPh sb="209" eb="210">
      <t>オオ</t>
    </rPh>
    <rPh sb="213" eb="214">
      <t>シメ</t>
    </rPh>
    <rPh sb="236" eb="239">
      <t>コウリツセイ</t>
    </rPh>
    <rPh sb="260" eb="262">
      <t>キュウスイ</t>
    </rPh>
    <rPh sb="262" eb="264">
      <t>ゲンカ</t>
    </rPh>
    <rPh sb="266" eb="268">
      <t>ルイジ</t>
    </rPh>
    <rPh sb="268" eb="270">
      <t>ダンタイ</t>
    </rPh>
    <rPh sb="271" eb="274">
      <t>ヘイキンチ</t>
    </rPh>
    <rPh sb="275" eb="277">
      <t>シタマワ</t>
    </rPh>
    <rPh sb="284" eb="286">
      <t>ゾウカ</t>
    </rPh>
    <rPh sb="286" eb="288">
      <t>ケイコウ</t>
    </rPh>
    <rPh sb="293" eb="295">
      <t>シセツ</t>
    </rPh>
    <rPh sb="295" eb="297">
      <t>リヨウ</t>
    </rPh>
    <rPh sb="297" eb="298">
      <t>リツ</t>
    </rPh>
    <rPh sb="300" eb="302">
      <t>キンネン</t>
    </rPh>
    <rPh sb="303" eb="304">
      <t>ミズ</t>
    </rPh>
    <rPh sb="304" eb="306">
      <t>ジュヨウ</t>
    </rPh>
    <rPh sb="307" eb="309">
      <t>ゲンショウ</t>
    </rPh>
    <rPh sb="310" eb="311">
      <t>トモナ</t>
    </rPh>
    <rPh sb="312" eb="313">
      <t>ヒク</t>
    </rPh>
    <rPh sb="314" eb="315">
      <t>アタイ</t>
    </rPh>
    <rPh sb="323" eb="324">
      <t>ユウ</t>
    </rPh>
    <rPh sb="324" eb="325">
      <t>シュウ</t>
    </rPh>
    <rPh sb="325" eb="326">
      <t>リツ</t>
    </rPh>
    <rPh sb="328" eb="331">
      <t>ヘイキンチ</t>
    </rPh>
    <rPh sb="332" eb="334">
      <t>シタマワ</t>
    </rPh>
    <rPh sb="342" eb="344">
      <t>ロウキュウ</t>
    </rPh>
    <rPh sb="344" eb="345">
      <t>カン</t>
    </rPh>
    <rPh sb="345" eb="347">
      <t>コウシン</t>
    </rPh>
    <rPh sb="348" eb="350">
      <t>ロウスイ</t>
    </rPh>
    <rPh sb="350" eb="352">
      <t>チョウサ</t>
    </rPh>
    <rPh sb="353" eb="356">
      <t>テイキテキ</t>
    </rPh>
    <rPh sb="357" eb="359">
      <t>ジッシ</t>
    </rPh>
    <rPh sb="362" eb="364">
      <t>コウカ</t>
    </rPh>
    <rPh sb="365" eb="366">
      <t>デ</t>
    </rPh>
    <phoneticPr fontId="1"/>
  </si>
  <si>
    <t>①有形固定資産減価償却率は、類似団体の平均値よりも低くなっているが、微増となっていることから法定耐用年数に近い資産が増えていることを示している。②管路経年化率は、平均値を上回っており、法定耐用年数を超えた管路を多く保有していることがわかる。③管路更新率は、平均値を上回ったものの、今後も老朽管更新及び基幹管路の耐震化について、計画的に実施していく必要がある。</t>
    <rPh sb="1" eb="3">
      <t>ユウケイ</t>
    </rPh>
    <rPh sb="3" eb="7">
      <t>コテイシサン</t>
    </rPh>
    <rPh sb="7" eb="9">
      <t>ゲンカ</t>
    </rPh>
    <rPh sb="9" eb="12">
      <t>ショウキャクリツ</t>
    </rPh>
    <rPh sb="14" eb="16">
      <t>ルイジ</t>
    </rPh>
    <rPh sb="16" eb="18">
      <t>ダンタイ</t>
    </rPh>
    <rPh sb="19" eb="22">
      <t>ヘイキンチ</t>
    </rPh>
    <rPh sb="25" eb="26">
      <t>ヒク</t>
    </rPh>
    <rPh sb="34" eb="36">
      <t>ビゾウ</t>
    </rPh>
    <rPh sb="46" eb="48">
      <t>ホウテイ</t>
    </rPh>
    <rPh sb="48" eb="50">
      <t>タイヨウ</t>
    </rPh>
    <rPh sb="50" eb="52">
      <t>ネンスウ</t>
    </rPh>
    <rPh sb="53" eb="54">
      <t>チカ</t>
    </rPh>
    <rPh sb="55" eb="57">
      <t>シサン</t>
    </rPh>
    <rPh sb="58" eb="59">
      <t>フ</t>
    </rPh>
    <rPh sb="66" eb="67">
      <t>シメ</t>
    </rPh>
    <rPh sb="73" eb="75">
      <t>カンロ</t>
    </rPh>
    <rPh sb="75" eb="77">
      <t>ケイネン</t>
    </rPh>
    <rPh sb="77" eb="78">
      <t>カ</t>
    </rPh>
    <rPh sb="78" eb="79">
      <t>リツ</t>
    </rPh>
    <rPh sb="81" eb="84">
      <t>ヘイキンチ</t>
    </rPh>
    <rPh sb="85" eb="87">
      <t>ウワマワ</t>
    </rPh>
    <rPh sb="92" eb="94">
      <t>ホウテイ</t>
    </rPh>
    <rPh sb="94" eb="96">
      <t>タイヨウ</t>
    </rPh>
    <rPh sb="96" eb="98">
      <t>ネンスウ</t>
    </rPh>
    <rPh sb="99" eb="100">
      <t>コ</t>
    </rPh>
    <rPh sb="102" eb="104">
      <t>カンロ</t>
    </rPh>
    <rPh sb="105" eb="106">
      <t>オオ</t>
    </rPh>
    <rPh sb="107" eb="109">
      <t>ホユウ</t>
    </rPh>
    <rPh sb="121" eb="123">
      <t>カンロ</t>
    </rPh>
    <rPh sb="123" eb="125">
      <t>コウシン</t>
    </rPh>
    <rPh sb="125" eb="126">
      <t>リツ</t>
    </rPh>
    <rPh sb="128" eb="131">
      <t>ヘイキンチ</t>
    </rPh>
    <rPh sb="132" eb="134">
      <t>ウワマワ</t>
    </rPh>
    <rPh sb="140" eb="142">
      <t>コンゴ</t>
    </rPh>
    <rPh sb="143" eb="145">
      <t>ロウキュウ</t>
    </rPh>
    <rPh sb="145" eb="146">
      <t>カン</t>
    </rPh>
    <rPh sb="146" eb="148">
      <t>コウシン</t>
    </rPh>
    <rPh sb="148" eb="149">
      <t>オヨ</t>
    </rPh>
    <rPh sb="150" eb="152">
      <t>キカン</t>
    </rPh>
    <rPh sb="152" eb="154">
      <t>カンロ</t>
    </rPh>
    <rPh sb="155" eb="158">
      <t>タイシンカ</t>
    </rPh>
    <rPh sb="163" eb="166">
      <t>ケイカクテキ</t>
    </rPh>
    <rPh sb="167" eb="169">
      <t>ジッシ</t>
    </rPh>
    <rPh sb="173" eb="175">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</si>
</sst>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0.51</c:v>
                </c:pt>
                <c:pt idx="1">
                  <c:v>0.36</c:v>
                </c:pt>
                <c:pt idx="2">
                  <c:v>0.56000000000000005</c:v>
                </c:pt>
                <c:pt idx="3">
                  <c:v>0.4</c:v>
                </c:pt>
                <c:pt idx="4">
                  <c:v>0.61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108.84</c:v>
                </c:pt>
                <c:pt idx="1">
                  <c:v>105.32</c:v>
                </c:pt>
                <c:pt idx="2">
                  <c:v>105.64</c:v>
                </c:pt>
                <c:pt idx="3">
                  <c:v>110.2</c:v>
                </c:pt>
                <c:pt idx="4">
                  <c:v>100.33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39.86</c:v>
                </c:pt>
                <c:pt idx="1">
                  <c:v>41.11</c:v>
                </c:pt>
                <c:pt idx="2">
                  <c:v>41.57</c:v>
                </c:pt>
                <c:pt idx="3">
                  <c:v>42.16</c:v>
                </c:pt>
                <c:pt idx="4">
                  <c:v>43.57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22.53</c:v>
                </c:pt>
                <c:pt idx="1">
                  <c:v>22.43</c:v>
                </c:pt>
                <c:pt idx="2">
                  <c:v>27.96</c:v>
                </c:pt>
                <c:pt idx="3">
                  <c:v>27.93</c:v>
                </c:pt>
                <c:pt idx="4">
                  <c:v>24.56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379.67</c:v>
                </c:pt>
                <c:pt idx="1">
                  <c:v>435.06</c:v>
                </c:pt>
                <c:pt idx="2">
                  <c:v>437.49</c:v>
                </c:pt>
                <c:pt idx="3">
                  <c:v>403.76</c:v>
                </c:pt>
                <c:pt idx="4">
                  <c:v>315.64999999999998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569.57000000000005</c:v>
                </c:pt>
                <c:pt idx="1">
                  <c:v>603.65</c:v>
                </c:pt>
                <c:pt idx="2">
                  <c:v>665.9</c:v>
                </c:pt>
                <c:pt idx="3">
                  <c:v>705.74</c:v>
                </c:pt>
                <c:pt idx="4">
                  <c:v>716.24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101.18</c:v>
                </c:pt>
                <c:pt idx="1">
                  <c:v>97.22</c:v>
                </c:pt>
                <c:pt idx="2">
                  <c:v>96.35</c:v>
                </c:pt>
                <c:pt idx="3">
                  <c:v>97.85</c:v>
                </c:pt>
                <c:pt idx="4">
                  <c:v>91.36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128.94999999999999</c:v>
                </c:pt>
                <c:pt idx="1">
                  <c:v>134.91999999999999</c:v>
                </c:pt>
                <c:pt idx="2">
                  <c:v>138.78</c:v>
                </c:pt>
                <c:pt idx="3">
                  <c:v>133.11000000000001</c:v>
                </c:pt>
                <c:pt idx="4">
                  <c:v>142.99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47.93</c:v>
                </c:pt>
                <c:pt idx="1">
                  <c:v>48.56</c:v>
                </c:pt>
                <c:pt idx="2">
                  <c:v>48.36</c:v>
                </c:pt>
                <c:pt idx="3">
                  <c:v>49.18</c:v>
                </c:pt>
                <c:pt idx="4">
                  <c:v>45.61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70.63</c:v>
                </c:pt>
                <c:pt idx="1">
                  <c:v>68.03</c:v>
                </c:pt>
                <c:pt idx="2">
                  <c:v>66.349999999999994</c:v>
                </c:pt>
                <c:pt idx="3">
                  <c:v>68.78</c:v>
                </c:pt>
                <c:pt idx="4">
                  <c:v>71.92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46"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12</v>
      </c>
      <c r="J7" s="13"/>
      <c r="K7" s="13"/>
      <c r="L7" s="13"/>
      <c r="M7" s="13"/>
      <c r="N7" s="13"/>
      <c r="O7" s="22"/>
      <c r="P7" s="25" t="s">
        <v>3</v>
      </c>
      <c r="Q7" s="25"/>
      <c r="R7" s="25"/>
      <c r="S7" s="25"/>
      <c r="T7" s="25"/>
      <c r="U7" s="25"/>
      <c r="V7" s="25"/>
      <c r="W7" s="25" t="s">
        <v>14</v>
      </c>
      <c r="X7" s="25"/>
      <c r="Y7" s="25"/>
      <c r="Z7" s="25"/>
      <c r="AA7" s="25"/>
      <c r="AB7" s="25"/>
      <c r="AC7" s="25"/>
      <c r="AD7" s="25" t="s">
        <v>7</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39543</v>
      </c>
      <c r="AM8" s="29"/>
      <c r="AN8" s="29"/>
      <c r="AO8" s="29"/>
      <c r="AP8" s="29"/>
      <c r="AQ8" s="29"/>
      <c r="AR8" s="29"/>
      <c r="AS8" s="29"/>
      <c r="AT8" s="7">
        <f>データ!$S$6</f>
        <v>144.13999999999999</v>
      </c>
      <c r="AU8" s="15"/>
      <c r="AV8" s="15"/>
      <c r="AW8" s="15"/>
      <c r="AX8" s="15"/>
      <c r="AY8" s="15"/>
      <c r="AZ8" s="15"/>
      <c r="BA8" s="15"/>
      <c r="BB8" s="27">
        <f>データ!$T$6</f>
        <v>274.33999999999997</v>
      </c>
      <c r="BC8" s="27"/>
      <c r="BD8" s="27"/>
      <c r="BE8" s="27"/>
      <c r="BF8" s="27"/>
      <c r="BG8" s="27"/>
      <c r="BH8" s="27"/>
      <c r="BI8" s="27"/>
      <c r="BJ8" s="3"/>
      <c r="BK8" s="3"/>
      <c r="BL8" s="36" t="s">
        <v>13</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25</v>
      </c>
      <c r="J9" s="13"/>
      <c r="K9" s="13"/>
      <c r="L9" s="13"/>
      <c r="M9" s="13"/>
      <c r="N9" s="13"/>
      <c r="O9" s="22"/>
      <c r="P9" s="25" t="s">
        <v>26</v>
      </c>
      <c r="Q9" s="25"/>
      <c r="R9" s="25"/>
      <c r="S9" s="25"/>
      <c r="T9" s="25"/>
      <c r="U9" s="25"/>
      <c r="V9" s="25"/>
      <c r="W9" s="25" t="s">
        <v>24</v>
      </c>
      <c r="X9" s="25"/>
      <c r="Y9" s="25"/>
      <c r="Z9" s="25"/>
      <c r="AA9" s="25"/>
      <c r="AB9" s="25"/>
      <c r="AC9" s="25"/>
      <c r="AD9" s="2"/>
      <c r="AE9" s="2"/>
      <c r="AF9" s="2"/>
      <c r="AG9" s="2"/>
      <c r="AH9" s="2"/>
      <c r="AI9" s="2"/>
      <c r="AJ9" s="2"/>
      <c r="AK9" s="2"/>
      <c r="AL9" s="25" t="s">
        <v>29</v>
      </c>
      <c r="AM9" s="25"/>
      <c r="AN9" s="25"/>
      <c r="AO9" s="25"/>
      <c r="AP9" s="25"/>
      <c r="AQ9" s="25"/>
      <c r="AR9" s="25"/>
      <c r="AS9" s="25"/>
      <c r="AT9" s="5" t="s">
        <v>31</v>
      </c>
      <c r="AU9" s="13"/>
      <c r="AV9" s="13"/>
      <c r="AW9" s="13"/>
      <c r="AX9" s="13"/>
      <c r="AY9" s="13"/>
      <c r="AZ9" s="13"/>
      <c r="BA9" s="13"/>
      <c r="BB9" s="25" t="s">
        <v>17</v>
      </c>
      <c r="BC9" s="25"/>
      <c r="BD9" s="25"/>
      <c r="BE9" s="25"/>
      <c r="BF9" s="25"/>
      <c r="BG9" s="25"/>
      <c r="BH9" s="25"/>
      <c r="BI9" s="25"/>
      <c r="BJ9" s="3"/>
      <c r="BK9" s="3"/>
      <c r="BL9" s="37" t="s">
        <v>33</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58.13</v>
      </c>
      <c r="J10" s="15"/>
      <c r="K10" s="15"/>
      <c r="L10" s="15"/>
      <c r="M10" s="15"/>
      <c r="N10" s="15"/>
      <c r="O10" s="24"/>
      <c r="P10" s="27">
        <f>データ!$P$6</f>
        <v>98.52</v>
      </c>
      <c r="Q10" s="27"/>
      <c r="R10" s="27"/>
      <c r="S10" s="27"/>
      <c r="T10" s="27"/>
      <c r="U10" s="27"/>
      <c r="V10" s="27"/>
      <c r="W10" s="29">
        <f>データ!$Q$6</f>
        <v>2500</v>
      </c>
      <c r="X10" s="29"/>
      <c r="Y10" s="29"/>
      <c r="Z10" s="29"/>
      <c r="AA10" s="29"/>
      <c r="AB10" s="29"/>
      <c r="AC10" s="29"/>
      <c r="AD10" s="2"/>
      <c r="AE10" s="2"/>
      <c r="AF10" s="2"/>
      <c r="AG10" s="2"/>
      <c r="AH10" s="2"/>
      <c r="AI10" s="2"/>
      <c r="AJ10" s="2"/>
      <c r="AK10" s="2"/>
      <c r="AL10" s="29">
        <f>データ!$U$6</f>
        <v>38666</v>
      </c>
      <c r="AM10" s="29"/>
      <c r="AN10" s="29"/>
      <c r="AO10" s="29"/>
      <c r="AP10" s="29"/>
      <c r="AQ10" s="29"/>
      <c r="AR10" s="29"/>
      <c r="AS10" s="29"/>
      <c r="AT10" s="7">
        <f>データ!$V$6</f>
        <v>70.94</v>
      </c>
      <c r="AU10" s="15"/>
      <c r="AV10" s="15"/>
      <c r="AW10" s="15"/>
      <c r="AX10" s="15"/>
      <c r="AY10" s="15"/>
      <c r="AZ10" s="15"/>
      <c r="BA10" s="15"/>
      <c r="BB10" s="27">
        <f>データ!$W$6</f>
        <v>545.04999999999995</v>
      </c>
      <c r="BC10" s="27"/>
      <c r="BD10" s="27"/>
      <c r="BE10" s="27"/>
      <c r="BF10" s="27"/>
      <c r="BG10" s="27"/>
      <c r="BH10" s="27"/>
      <c r="BI10" s="27"/>
      <c r="BJ10" s="2"/>
      <c r="BK10" s="2"/>
      <c r="BL10" s="38" t="s">
        <v>36</v>
      </c>
      <c r="BM10" s="48"/>
      <c r="BN10" s="55" t="s">
        <v>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45</v>
      </c>
      <c r="F84" s="12" t="s">
        <v>47</v>
      </c>
      <c r="G84" s="12" t="s">
        <v>49</v>
      </c>
      <c r="H84" s="12" t="s">
        <v>43</v>
      </c>
      <c r="I84" s="12" t="s">
        <v>11</v>
      </c>
      <c r="J84" s="12" t="s">
        <v>30</v>
      </c>
      <c r="K84" s="12" t="s">
        <v>50</v>
      </c>
      <c r="L84" s="12" t="s">
        <v>51</v>
      </c>
      <c r="M84" s="12" t="s">
        <v>35</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DV9NY52EbfSNcuF4UjT1EWDV5WOIJt+zdpuLziBg3Fd0mr9RHi44PEFgOON8oR90BxDoX4H1fn1uh0uqLZhHuw==" saltValue="+17JvfImoJsCCAB81fLf6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52</v>
      </c>
      <c r="C3" s="67" t="s">
        <v>59</v>
      </c>
      <c r="D3" s="67" t="s">
        <v>60</v>
      </c>
      <c r="E3" s="67" t="s">
        <v>5</v>
      </c>
      <c r="F3" s="67" t="s">
        <v>4</v>
      </c>
      <c r="G3" s="67" t="s">
        <v>27</v>
      </c>
      <c r="H3" s="75" t="s">
        <v>32</v>
      </c>
      <c r="I3" s="78"/>
      <c r="J3" s="78"/>
      <c r="K3" s="78"/>
      <c r="L3" s="78"/>
      <c r="M3" s="78"/>
      <c r="N3" s="78"/>
      <c r="O3" s="78"/>
      <c r="P3" s="78"/>
      <c r="Q3" s="78"/>
      <c r="R3" s="78"/>
      <c r="S3" s="78"/>
      <c r="T3" s="78"/>
      <c r="U3" s="78"/>
      <c r="V3" s="78"/>
      <c r="W3" s="82"/>
      <c r="X3" s="84" t="s">
        <v>56</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9</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54</v>
      </c>
      <c r="Y4" s="85"/>
      <c r="Z4" s="85"/>
      <c r="AA4" s="85"/>
      <c r="AB4" s="85"/>
      <c r="AC4" s="85"/>
      <c r="AD4" s="85"/>
      <c r="AE4" s="85"/>
      <c r="AF4" s="85"/>
      <c r="AG4" s="85"/>
      <c r="AH4" s="85"/>
      <c r="AI4" s="85" t="s">
        <v>46</v>
      </c>
      <c r="AJ4" s="85"/>
      <c r="AK4" s="85"/>
      <c r="AL4" s="85"/>
      <c r="AM4" s="85"/>
      <c r="AN4" s="85"/>
      <c r="AO4" s="85"/>
      <c r="AP4" s="85"/>
      <c r="AQ4" s="85"/>
      <c r="AR4" s="85"/>
      <c r="AS4" s="85"/>
      <c r="AT4" s="85" t="s">
        <v>40</v>
      </c>
      <c r="AU4" s="85"/>
      <c r="AV4" s="85"/>
      <c r="AW4" s="85"/>
      <c r="AX4" s="85"/>
      <c r="AY4" s="85"/>
      <c r="AZ4" s="85"/>
      <c r="BA4" s="85"/>
      <c r="BB4" s="85"/>
      <c r="BC4" s="85"/>
      <c r="BD4" s="85"/>
      <c r="BE4" s="85" t="s">
        <v>62</v>
      </c>
      <c r="BF4" s="85"/>
      <c r="BG4" s="85"/>
      <c r="BH4" s="85"/>
      <c r="BI4" s="85"/>
      <c r="BJ4" s="85"/>
      <c r="BK4" s="85"/>
      <c r="BL4" s="85"/>
      <c r="BM4" s="85"/>
      <c r="BN4" s="85"/>
      <c r="BO4" s="85"/>
      <c r="BP4" s="85" t="s">
        <v>37</v>
      </c>
      <c r="BQ4" s="85"/>
      <c r="BR4" s="85"/>
      <c r="BS4" s="85"/>
      <c r="BT4" s="85"/>
      <c r="BU4" s="85"/>
      <c r="BV4" s="85"/>
      <c r="BW4" s="85"/>
      <c r="BX4" s="85"/>
      <c r="BY4" s="85"/>
      <c r="BZ4" s="85"/>
      <c r="CA4" s="85" t="s">
        <v>64</v>
      </c>
      <c r="CB4" s="85"/>
      <c r="CC4" s="85"/>
      <c r="CD4" s="85"/>
      <c r="CE4" s="85"/>
      <c r="CF4" s="85"/>
      <c r="CG4" s="85"/>
      <c r="CH4" s="85"/>
      <c r="CI4" s="85"/>
      <c r="CJ4" s="85"/>
      <c r="CK4" s="85"/>
      <c r="CL4" s="85" t="s">
        <v>65</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63</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58</v>
      </c>
      <c r="I5" s="77" t="s">
        <v>70</v>
      </c>
      <c r="J5" s="77" t="s">
        <v>71</v>
      </c>
      <c r="K5" s="77" t="s">
        <v>72</v>
      </c>
      <c r="L5" s="77" t="s">
        <v>73</v>
      </c>
      <c r="M5" s="77" t="s">
        <v>7</v>
      </c>
      <c r="N5" s="77" t="s">
        <v>74</v>
      </c>
      <c r="O5" s="77" t="s">
        <v>75</v>
      </c>
      <c r="P5" s="77" t="s">
        <v>76</v>
      </c>
      <c r="Q5" s="77" t="s">
        <v>77</v>
      </c>
      <c r="R5" s="77" t="s">
        <v>78</v>
      </c>
      <c r="S5" s="77" t="s">
        <v>79</v>
      </c>
      <c r="T5" s="77" t="s">
        <v>66</v>
      </c>
      <c r="U5" s="77" t="s">
        <v>80</v>
      </c>
      <c r="V5" s="77" t="s">
        <v>81</v>
      </c>
      <c r="W5" s="77" t="s">
        <v>82</v>
      </c>
      <c r="X5" s="77" t="s">
        <v>83</v>
      </c>
      <c r="Y5" s="77" t="s">
        <v>84</v>
      </c>
      <c r="Z5" s="77" t="s">
        <v>85</v>
      </c>
      <c r="AA5" s="77" t="s">
        <v>1</v>
      </c>
      <c r="AB5" s="77" t="s">
        <v>86</v>
      </c>
      <c r="AC5" s="77" t="s">
        <v>87</v>
      </c>
      <c r="AD5" s="77" t="s">
        <v>89</v>
      </c>
      <c r="AE5" s="77" t="s">
        <v>90</v>
      </c>
      <c r="AF5" s="77" t="s">
        <v>91</v>
      </c>
      <c r="AG5" s="77" t="s">
        <v>92</v>
      </c>
      <c r="AH5" s="77" t="s">
        <v>44</v>
      </c>
      <c r="AI5" s="77" t="s">
        <v>83</v>
      </c>
      <c r="AJ5" s="77" t="s">
        <v>84</v>
      </c>
      <c r="AK5" s="77" t="s">
        <v>85</v>
      </c>
      <c r="AL5" s="77" t="s">
        <v>1</v>
      </c>
      <c r="AM5" s="77" t="s">
        <v>86</v>
      </c>
      <c r="AN5" s="77" t="s">
        <v>87</v>
      </c>
      <c r="AO5" s="77" t="s">
        <v>89</v>
      </c>
      <c r="AP5" s="77" t="s">
        <v>90</v>
      </c>
      <c r="AQ5" s="77" t="s">
        <v>91</v>
      </c>
      <c r="AR5" s="77" t="s">
        <v>92</v>
      </c>
      <c r="AS5" s="77" t="s">
        <v>88</v>
      </c>
      <c r="AT5" s="77" t="s">
        <v>83</v>
      </c>
      <c r="AU5" s="77" t="s">
        <v>84</v>
      </c>
      <c r="AV5" s="77" t="s">
        <v>85</v>
      </c>
      <c r="AW5" s="77" t="s">
        <v>1</v>
      </c>
      <c r="AX5" s="77" t="s">
        <v>86</v>
      </c>
      <c r="AY5" s="77" t="s">
        <v>87</v>
      </c>
      <c r="AZ5" s="77" t="s">
        <v>89</v>
      </c>
      <c r="BA5" s="77" t="s">
        <v>90</v>
      </c>
      <c r="BB5" s="77" t="s">
        <v>91</v>
      </c>
      <c r="BC5" s="77" t="s">
        <v>92</v>
      </c>
      <c r="BD5" s="77" t="s">
        <v>88</v>
      </c>
      <c r="BE5" s="77" t="s">
        <v>83</v>
      </c>
      <c r="BF5" s="77" t="s">
        <v>84</v>
      </c>
      <c r="BG5" s="77" t="s">
        <v>85</v>
      </c>
      <c r="BH5" s="77" t="s">
        <v>1</v>
      </c>
      <c r="BI5" s="77" t="s">
        <v>86</v>
      </c>
      <c r="BJ5" s="77" t="s">
        <v>87</v>
      </c>
      <c r="BK5" s="77" t="s">
        <v>89</v>
      </c>
      <c r="BL5" s="77" t="s">
        <v>90</v>
      </c>
      <c r="BM5" s="77" t="s">
        <v>91</v>
      </c>
      <c r="BN5" s="77" t="s">
        <v>92</v>
      </c>
      <c r="BO5" s="77" t="s">
        <v>88</v>
      </c>
      <c r="BP5" s="77" t="s">
        <v>83</v>
      </c>
      <c r="BQ5" s="77" t="s">
        <v>84</v>
      </c>
      <c r="BR5" s="77" t="s">
        <v>85</v>
      </c>
      <c r="BS5" s="77" t="s">
        <v>1</v>
      </c>
      <c r="BT5" s="77" t="s">
        <v>86</v>
      </c>
      <c r="BU5" s="77" t="s">
        <v>87</v>
      </c>
      <c r="BV5" s="77" t="s">
        <v>89</v>
      </c>
      <c r="BW5" s="77" t="s">
        <v>90</v>
      </c>
      <c r="BX5" s="77" t="s">
        <v>91</v>
      </c>
      <c r="BY5" s="77" t="s">
        <v>92</v>
      </c>
      <c r="BZ5" s="77" t="s">
        <v>88</v>
      </c>
      <c r="CA5" s="77" t="s">
        <v>83</v>
      </c>
      <c r="CB5" s="77" t="s">
        <v>84</v>
      </c>
      <c r="CC5" s="77" t="s">
        <v>85</v>
      </c>
      <c r="CD5" s="77" t="s">
        <v>1</v>
      </c>
      <c r="CE5" s="77" t="s">
        <v>86</v>
      </c>
      <c r="CF5" s="77" t="s">
        <v>87</v>
      </c>
      <c r="CG5" s="77" t="s">
        <v>89</v>
      </c>
      <c r="CH5" s="77" t="s">
        <v>90</v>
      </c>
      <c r="CI5" s="77" t="s">
        <v>91</v>
      </c>
      <c r="CJ5" s="77" t="s">
        <v>92</v>
      </c>
      <c r="CK5" s="77" t="s">
        <v>88</v>
      </c>
      <c r="CL5" s="77" t="s">
        <v>83</v>
      </c>
      <c r="CM5" s="77" t="s">
        <v>84</v>
      </c>
      <c r="CN5" s="77" t="s">
        <v>85</v>
      </c>
      <c r="CO5" s="77" t="s">
        <v>1</v>
      </c>
      <c r="CP5" s="77" t="s">
        <v>86</v>
      </c>
      <c r="CQ5" s="77" t="s">
        <v>87</v>
      </c>
      <c r="CR5" s="77" t="s">
        <v>89</v>
      </c>
      <c r="CS5" s="77" t="s">
        <v>90</v>
      </c>
      <c r="CT5" s="77" t="s">
        <v>91</v>
      </c>
      <c r="CU5" s="77" t="s">
        <v>92</v>
      </c>
      <c r="CV5" s="77" t="s">
        <v>88</v>
      </c>
      <c r="CW5" s="77" t="s">
        <v>83</v>
      </c>
      <c r="CX5" s="77" t="s">
        <v>84</v>
      </c>
      <c r="CY5" s="77" t="s">
        <v>85</v>
      </c>
      <c r="CZ5" s="77" t="s">
        <v>1</v>
      </c>
      <c r="DA5" s="77" t="s">
        <v>86</v>
      </c>
      <c r="DB5" s="77" t="s">
        <v>87</v>
      </c>
      <c r="DC5" s="77" t="s">
        <v>89</v>
      </c>
      <c r="DD5" s="77" t="s">
        <v>90</v>
      </c>
      <c r="DE5" s="77" t="s">
        <v>91</v>
      </c>
      <c r="DF5" s="77" t="s">
        <v>92</v>
      </c>
      <c r="DG5" s="77" t="s">
        <v>88</v>
      </c>
      <c r="DH5" s="77" t="s">
        <v>83</v>
      </c>
      <c r="DI5" s="77" t="s">
        <v>84</v>
      </c>
      <c r="DJ5" s="77" t="s">
        <v>85</v>
      </c>
      <c r="DK5" s="77" t="s">
        <v>1</v>
      </c>
      <c r="DL5" s="77" t="s">
        <v>86</v>
      </c>
      <c r="DM5" s="77" t="s">
        <v>87</v>
      </c>
      <c r="DN5" s="77" t="s">
        <v>89</v>
      </c>
      <c r="DO5" s="77" t="s">
        <v>90</v>
      </c>
      <c r="DP5" s="77" t="s">
        <v>91</v>
      </c>
      <c r="DQ5" s="77" t="s">
        <v>92</v>
      </c>
      <c r="DR5" s="77" t="s">
        <v>88</v>
      </c>
      <c r="DS5" s="77" t="s">
        <v>83</v>
      </c>
      <c r="DT5" s="77" t="s">
        <v>84</v>
      </c>
      <c r="DU5" s="77" t="s">
        <v>85</v>
      </c>
      <c r="DV5" s="77" t="s">
        <v>1</v>
      </c>
      <c r="DW5" s="77" t="s">
        <v>86</v>
      </c>
      <c r="DX5" s="77" t="s">
        <v>87</v>
      </c>
      <c r="DY5" s="77" t="s">
        <v>89</v>
      </c>
      <c r="DZ5" s="77" t="s">
        <v>90</v>
      </c>
      <c r="EA5" s="77" t="s">
        <v>91</v>
      </c>
      <c r="EB5" s="77" t="s">
        <v>92</v>
      </c>
      <c r="EC5" s="77" t="s">
        <v>88</v>
      </c>
      <c r="ED5" s="77" t="s">
        <v>83</v>
      </c>
      <c r="EE5" s="77" t="s">
        <v>84</v>
      </c>
      <c r="EF5" s="77" t="s">
        <v>85</v>
      </c>
      <c r="EG5" s="77" t="s">
        <v>1</v>
      </c>
      <c r="EH5" s="77" t="s">
        <v>86</v>
      </c>
      <c r="EI5" s="77" t="s">
        <v>87</v>
      </c>
      <c r="EJ5" s="77" t="s">
        <v>89</v>
      </c>
      <c r="EK5" s="77" t="s">
        <v>90</v>
      </c>
      <c r="EL5" s="77" t="s">
        <v>91</v>
      </c>
      <c r="EM5" s="77" t="s">
        <v>92</v>
      </c>
      <c r="EN5" s="77" t="s">
        <v>88</v>
      </c>
    </row>
    <row r="6" spans="1:144" s="64" customFormat="1">
      <c r="A6" s="65" t="s">
        <v>93</v>
      </c>
      <c r="B6" s="70">
        <f t="shared" ref="B6:W6" si="1">B7</f>
        <v>2021</v>
      </c>
      <c r="C6" s="70">
        <f t="shared" si="1"/>
        <v>362051</v>
      </c>
      <c r="D6" s="70">
        <f t="shared" si="1"/>
        <v>46</v>
      </c>
      <c r="E6" s="70">
        <f t="shared" si="1"/>
        <v>1</v>
      </c>
      <c r="F6" s="70">
        <f t="shared" si="1"/>
        <v>0</v>
      </c>
      <c r="G6" s="70">
        <f t="shared" si="1"/>
        <v>1</v>
      </c>
      <c r="H6" s="70" t="str">
        <f t="shared" si="1"/>
        <v>徳島県　吉野川市</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58.13</v>
      </c>
      <c r="P6" s="80">
        <f t="shared" si="1"/>
        <v>98.52</v>
      </c>
      <c r="Q6" s="80">
        <f t="shared" si="1"/>
        <v>2500</v>
      </c>
      <c r="R6" s="80">
        <f t="shared" si="1"/>
        <v>39543</v>
      </c>
      <c r="S6" s="80">
        <f t="shared" si="1"/>
        <v>144.13999999999999</v>
      </c>
      <c r="T6" s="80">
        <f t="shared" si="1"/>
        <v>274.33999999999997</v>
      </c>
      <c r="U6" s="80">
        <f t="shared" si="1"/>
        <v>38666</v>
      </c>
      <c r="V6" s="80">
        <f t="shared" si="1"/>
        <v>70.94</v>
      </c>
      <c r="W6" s="80">
        <f t="shared" si="1"/>
        <v>545.04999999999995</v>
      </c>
      <c r="X6" s="86">
        <f t="shared" ref="X6:AG6" si="2">IF(X7="",NA(),X7)</f>
        <v>108.84</v>
      </c>
      <c r="Y6" s="86">
        <f t="shared" si="2"/>
        <v>105.32</v>
      </c>
      <c r="Z6" s="86">
        <f t="shared" si="2"/>
        <v>105.64</v>
      </c>
      <c r="AA6" s="86">
        <f t="shared" si="2"/>
        <v>110.2</v>
      </c>
      <c r="AB6" s="86">
        <f t="shared" si="2"/>
        <v>100.33</v>
      </c>
      <c r="AC6" s="86">
        <f t="shared" si="2"/>
        <v>110.68</v>
      </c>
      <c r="AD6" s="86">
        <f t="shared" si="2"/>
        <v>110.66</v>
      </c>
      <c r="AE6" s="86">
        <f t="shared" si="2"/>
        <v>109.01</v>
      </c>
      <c r="AF6" s="86">
        <f t="shared" si="2"/>
        <v>108.83</v>
      </c>
      <c r="AG6" s="86">
        <f t="shared" si="2"/>
        <v>109.23</v>
      </c>
      <c r="AH6" s="80" t="str">
        <f>IF(AH7="","",IF(AH7="-","【-】","【"&amp;SUBSTITUTE(TEXT(AH7,"#,##0.00"),"-","△")&amp;"】"))</f>
        <v>【111.39】</v>
      </c>
      <c r="AI6" s="80">
        <f t="shared" ref="AI6:AR6" si="3">IF(AI7="",NA(),AI7)</f>
        <v>0</v>
      </c>
      <c r="AJ6" s="80">
        <f t="shared" si="3"/>
        <v>0</v>
      </c>
      <c r="AK6" s="80">
        <f t="shared" si="3"/>
        <v>0</v>
      </c>
      <c r="AL6" s="80">
        <f t="shared" si="3"/>
        <v>0</v>
      </c>
      <c r="AM6" s="80">
        <f t="shared" si="3"/>
        <v>0</v>
      </c>
      <c r="AN6" s="86">
        <f t="shared" si="3"/>
        <v>3.56</v>
      </c>
      <c r="AO6" s="86">
        <f t="shared" si="3"/>
        <v>2.74</v>
      </c>
      <c r="AP6" s="86">
        <f t="shared" si="3"/>
        <v>3.7</v>
      </c>
      <c r="AQ6" s="86">
        <f t="shared" si="3"/>
        <v>4.34</v>
      </c>
      <c r="AR6" s="86">
        <f t="shared" si="3"/>
        <v>4.6900000000000004</v>
      </c>
      <c r="AS6" s="80" t="str">
        <f>IF(AS7="","",IF(AS7="-","【-】","【"&amp;SUBSTITUTE(TEXT(AS7,"#,##0.00"),"-","△")&amp;"】"))</f>
        <v>【1.30】</v>
      </c>
      <c r="AT6" s="86">
        <f t="shared" ref="AT6:BC6" si="4">IF(AT7="",NA(),AT7)</f>
        <v>379.67</v>
      </c>
      <c r="AU6" s="86">
        <f t="shared" si="4"/>
        <v>435.06</v>
      </c>
      <c r="AV6" s="86">
        <f t="shared" si="4"/>
        <v>437.49</v>
      </c>
      <c r="AW6" s="86">
        <f t="shared" si="4"/>
        <v>403.76</v>
      </c>
      <c r="AX6" s="86">
        <f t="shared" si="4"/>
        <v>315.64999999999998</v>
      </c>
      <c r="AY6" s="86">
        <f t="shared" si="4"/>
        <v>357.34</v>
      </c>
      <c r="AZ6" s="86">
        <f t="shared" si="4"/>
        <v>366.03</v>
      </c>
      <c r="BA6" s="86">
        <f t="shared" si="4"/>
        <v>365.18</v>
      </c>
      <c r="BB6" s="86">
        <f t="shared" si="4"/>
        <v>327.77</v>
      </c>
      <c r="BC6" s="86">
        <f t="shared" si="4"/>
        <v>338.02</v>
      </c>
      <c r="BD6" s="80" t="str">
        <f>IF(BD7="","",IF(BD7="-","【-】","【"&amp;SUBSTITUTE(TEXT(BD7,"#,##0.00"),"-","△")&amp;"】"))</f>
        <v>【261.51】</v>
      </c>
      <c r="BE6" s="86">
        <f t="shared" ref="BE6:BN6" si="5">IF(BE7="",NA(),BE7)</f>
        <v>569.57000000000005</v>
      </c>
      <c r="BF6" s="86">
        <f t="shared" si="5"/>
        <v>603.65</v>
      </c>
      <c r="BG6" s="86">
        <f t="shared" si="5"/>
        <v>665.9</v>
      </c>
      <c r="BH6" s="86">
        <f t="shared" si="5"/>
        <v>705.74</v>
      </c>
      <c r="BI6" s="86">
        <f t="shared" si="5"/>
        <v>716.24</v>
      </c>
      <c r="BJ6" s="86">
        <f t="shared" si="5"/>
        <v>373.69</v>
      </c>
      <c r="BK6" s="86">
        <f t="shared" si="5"/>
        <v>370.12</v>
      </c>
      <c r="BL6" s="86">
        <f t="shared" si="5"/>
        <v>371.65</v>
      </c>
      <c r="BM6" s="86">
        <f t="shared" si="5"/>
        <v>397.1</v>
      </c>
      <c r="BN6" s="86">
        <f t="shared" si="5"/>
        <v>379.91</v>
      </c>
      <c r="BO6" s="80" t="str">
        <f>IF(BO7="","",IF(BO7="-","【-】","【"&amp;SUBSTITUTE(TEXT(BO7,"#,##0.00"),"-","△")&amp;"】"))</f>
        <v>【265.16】</v>
      </c>
      <c r="BP6" s="86">
        <f t="shared" ref="BP6:BY6" si="6">IF(BP7="",NA(),BP7)</f>
        <v>101.18</v>
      </c>
      <c r="BQ6" s="86">
        <f t="shared" si="6"/>
        <v>97.22</v>
      </c>
      <c r="BR6" s="86">
        <f t="shared" si="6"/>
        <v>96.35</v>
      </c>
      <c r="BS6" s="86">
        <f t="shared" si="6"/>
        <v>97.85</v>
      </c>
      <c r="BT6" s="86">
        <f t="shared" si="6"/>
        <v>91.36</v>
      </c>
      <c r="BU6" s="86">
        <f t="shared" si="6"/>
        <v>99.87</v>
      </c>
      <c r="BV6" s="86">
        <f t="shared" si="6"/>
        <v>100.42</v>
      </c>
      <c r="BW6" s="86">
        <f t="shared" si="6"/>
        <v>98.77</v>
      </c>
      <c r="BX6" s="86">
        <f t="shared" si="6"/>
        <v>95.79</v>
      </c>
      <c r="BY6" s="86">
        <f t="shared" si="6"/>
        <v>98.3</v>
      </c>
      <c r="BZ6" s="80" t="str">
        <f>IF(BZ7="","",IF(BZ7="-","【-】","【"&amp;SUBSTITUTE(TEXT(BZ7,"#,##0.00"),"-","△")&amp;"】"))</f>
        <v>【102.35】</v>
      </c>
      <c r="CA6" s="86">
        <f t="shared" ref="CA6:CJ6" si="7">IF(CA7="",NA(),CA7)</f>
        <v>128.94999999999999</v>
      </c>
      <c r="CB6" s="86">
        <f t="shared" si="7"/>
        <v>134.91999999999999</v>
      </c>
      <c r="CC6" s="86">
        <f t="shared" si="7"/>
        <v>138.78</v>
      </c>
      <c r="CD6" s="86">
        <f t="shared" si="7"/>
        <v>133.11000000000001</v>
      </c>
      <c r="CE6" s="86">
        <f t="shared" si="7"/>
        <v>142.99</v>
      </c>
      <c r="CF6" s="86">
        <f t="shared" si="7"/>
        <v>171.81</v>
      </c>
      <c r="CG6" s="86">
        <f t="shared" si="7"/>
        <v>171.67</v>
      </c>
      <c r="CH6" s="86">
        <f t="shared" si="7"/>
        <v>173.67</v>
      </c>
      <c r="CI6" s="86">
        <f t="shared" si="7"/>
        <v>171.13</v>
      </c>
      <c r="CJ6" s="86">
        <f t="shared" si="7"/>
        <v>173.7</v>
      </c>
      <c r="CK6" s="80" t="str">
        <f>IF(CK7="","",IF(CK7="-","【-】","【"&amp;SUBSTITUTE(TEXT(CK7,"#,##0.00"),"-","△")&amp;"】"))</f>
        <v>【167.74】</v>
      </c>
      <c r="CL6" s="86">
        <f t="shared" ref="CL6:CU6" si="8">IF(CL7="",NA(),CL7)</f>
        <v>47.93</v>
      </c>
      <c r="CM6" s="86">
        <f t="shared" si="8"/>
        <v>48.56</v>
      </c>
      <c r="CN6" s="86">
        <f t="shared" si="8"/>
        <v>48.36</v>
      </c>
      <c r="CO6" s="86">
        <f t="shared" si="8"/>
        <v>49.18</v>
      </c>
      <c r="CP6" s="86">
        <f t="shared" si="8"/>
        <v>45.61</v>
      </c>
      <c r="CQ6" s="86">
        <f t="shared" si="8"/>
        <v>60.03</v>
      </c>
      <c r="CR6" s="86">
        <f t="shared" si="8"/>
        <v>59.74</v>
      </c>
      <c r="CS6" s="86">
        <f t="shared" si="8"/>
        <v>59.67</v>
      </c>
      <c r="CT6" s="86">
        <f t="shared" si="8"/>
        <v>60.12</v>
      </c>
      <c r="CU6" s="86">
        <f t="shared" si="8"/>
        <v>60.34</v>
      </c>
      <c r="CV6" s="80" t="str">
        <f>IF(CV7="","",IF(CV7="-","【-】","【"&amp;SUBSTITUTE(TEXT(CV7,"#,##0.00"),"-","△")&amp;"】"))</f>
        <v>【60.29】</v>
      </c>
      <c r="CW6" s="86">
        <f t="shared" ref="CW6:DF6" si="9">IF(CW7="",NA(),CW7)</f>
        <v>70.63</v>
      </c>
      <c r="CX6" s="86">
        <f t="shared" si="9"/>
        <v>68.03</v>
      </c>
      <c r="CY6" s="86">
        <f t="shared" si="9"/>
        <v>66.349999999999994</v>
      </c>
      <c r="CZ6" s="86">
        <f t="shared" si="9"/>
        <v>68.78</v>
      </c>
      <c r="DA6" s="86">
        <f t="shared" si="9"/>
        <v>71.92</v>
      </c>
      <c r="DB6" s="86">
        <f t="shared" si="9"/>
        <v>84.81</v>
      </c>
      <c r="DC6" s="86">
        <f t="shared" si="9"/>
        <v>84.8</v>
      </c>
      <c r="DD6" s="86">
        <f t="shared" si="9"/>
        <v>84.6</v>
      </c>
      <c r="DE6" s="86">
        <f t="shared" si="9"/>
        <v>84.24</v>
      </c>
      <c r="DF6" s="86">
        <f t="shared" si="9"/>
        <v>84.19</v>
      </c>
      <c r="DG6" s="80" t="str">
        <f>IF(DG7="","",IF(DG7="-","【-】","【"&amp;SUBSTITUTE(TEXT(DG7,"#,##0.00"),"-","△")&amp;"】"))</f>
        <v>【90.12】</v>
      </c>
      <c r="DH6" s="86">
        <f t="shared" ref="DH6:DQ6" si="10">IF(DH7="",NA(),DH7)</f>
        <v>39.86</v>
      </c>
      <c r="DI6" s="86">
        <f t="shared" si="10"/>
        <v>41.11</v>
      </c>
      <c r="DJ6" s="86">
        <f t="shared" si="10"/>
        <v>41.57</v>
      </c>
      <c r="DK6" s="86">
        <f t="shared" si="10"/>
        <v>42.16</v>
      </c>
      <c r="DL6" s="86">
        <f t="shared" si="10"/>
        <v>43.57</v>
      </c>
      <c r="DM6" s="86">
        <f t="shared" si="10"/>
        <v>47.28</v>
      </c>
      <c r="DN6" s="86">
        <f t="shared" si="10"/>
        <v>47.66</v>
      </c>
      <c r="DO6" s="86">
        <f t="shared" si="10"/>
        <v>48.17</v>
      </c>
      <c r="DP6" s="86">
        <f t="shared" si="10"/>
        <v>48.83</v>
      </c>
      <c r="DQ6" s="86">
        <f t="shared" si="10"/>
        <v>49.96</v>
      </c>
      <c r="DR6" s="80" t="str">
        <f>IF(DR7="","",IF(DR7="-","【-】","【"&amp;SUBSTITUTE(TEXT(DR7,"#,##0.00"),"-","△")&amp;"】"))</f>
        <v>【50.88】</v>
      </c>
      <c r="DS6" s="86">
        <f t="shared" ref="DS6:EB6" si="11">IF(DS7="",NA(),DS7)</f>
        <v>22.53</v>
      </c>
      <c r="DT6" s="86">
        <f t="shared" si="11"/>
        <v>22.43</v>
      </c>
      <c r="DU6" s="86">
        <f t="shared" si="11"/>
        <v>27.96</v>
      </c>
      <c r="DV6" s="86">
        <f t="shared" si="11"/>
        <v>27.93</v>
      </c>
      <c r="DW6" s="86">
        <f t="shared" si="11"/>
        <v>24.56</v>
      </c>
      <c r="DX6" s="86">
        <f t="shared" si="11"/>
        <v>12.19</v>
      </c>
      <c r="DY6" s="86">
        <f t="shared" si="11"/>
        <v>15.1</v>
      </c>
      <c r="DZ6" s="86">
        <f t="shared" si="11"/>
        <v>17.12</v>
      </c>
      <c r="EA6" s="86">
        <f t="shared" si="11"/>
        <v>18.18</v>
      </c>
      <c r="EB6" s="86">
        <f t="shared" si="11"/>
        <v>19.32</v>
      </c>
      <c r="EC6" s="80" t="str">
        <f>IF(EC7="","",IF(EC7="-","【-】","【"&amp;SUBSTITUTE(TEXT(EC7,"#,##0.00"),"-","△")&amp;"】"))</f>
        <v>【22.30】</v>
      </c>
      <c r="ED6" s="86">
        <f t="shared" ref="ED6:EM6" si="12">IF(ED7="",NA(),ED7)</f>
        <v>0.51</v>
      </c>
      <c r="EE6" s="86">
        <f t="shared" si="12"/>
        <v>0.36</v>
      </c>
      <c r="EF6" s="86">
        <f t="shared" si="12"/>
        <v>0.56000000000000005</v>
      </c>
      <c r="EG6" s="86">
        <f t="shared" si="12"/>
        <v>0.4</v>
      </c>
      <c r="EH6" s="86">
        <f t="shared" si="12"/>
        <v>0.61</v>
      </c>
      <c r="EI6" s="86">
        <f t="shared" si="12"/>
        <v>0.51</v>
      </c>
      <c r="EJ6" s="86">
        <f t="shared" si="12"/>
        <v>0.57999999999999996</v>
      </c>
      <c r="EK6" s="86">
        <f t="shared" si="12"/>
        <v>0.54</v>
      </c>
      <c r="EL6" s="86">
        <f t="shared" si="12"/>
        <v>0.56999999999999995</v>
      </c>
      <c r="EM6" s="86">
        <f t="shared" si="12"/>
        <v>0.52</v>
      </c>
      <c r="EN6" s="80" t="str">
        <f>IF(EN7="","",IF(EN7="-","【-】","【"&amp;SUBSTITUTE(TEXT(EN7,"#,##0.00"),"-","△")&amp;"】"))</f>
        <v>【0.66】</v>
      </c>
    </row>
    <row r="7" spans="1:144" s="64" customFormat="1">
      <c r="A7" s="65"/>
      <c r="B7" s="71">
        <v>2021</v>
      </c>
      <c r="C7" s="71">
        <v>362051</v>
      </c>
      <c r="D7" s="71">
        <v>46</v>
      </c>
      <c r="E7" s="71">
        <v>1</v>
      </c>
      <c r="F7" s="71">
        <v>0</v>
      </c>
      <c r="G7" s="71">
        <v>1</v>
      </c>
      <c r="H7" s="71" t="s">
        <v>94</v>
      </c>
      <c r="I7" s="71" t="s">
        <v>95</v>
      </c>
      <c r="J7" s="71" t="s">
        <v>96</v>
      </c>
      <c r="K7" s="71" t="s">
        <v>97</v>
      </c>
      <c r="L7" s="71" t="s">
        <v>22</v>
      </c>
      <c r="M7" s="71" t="s">
        <v>16</v>
      </c>
      <c r="N7" s="81" t="s">
        <v>98</v>
      </c>
      <c r="O7" s="81">
        <v>58.13</v>
      </c>
      <c r="P7" s="81">
        <v>98.52</v>
      </c>
      <c r="Q7" s="81">
        <v>2500</v>
      </c>
      <c r="R7" s="81">
        <v>39543</v>
      </c>
      <c r="S7" s="81">
        <v>144.13999999999999</v>
      </c>
      <c r="T7" s="81">
        <v>274.33999999999997</v>
      </c>
      <c r="U7" s="81">
        <v>38666</v>
      </c>
      <c r="V7" s="81">
        <v>70.94</v>
      </c>
      <c r="W7" s="81">
        <v>545.04999999999995</v>
      </c>
      <c r="X7" s="81">
        <v>108.84</v>
      </c>
      <c r="Y7" s="81">
        <v>105.32</v>
      </c>
      <c r="Z7" s="81">
        <v>105.64</v>
      </c>
      <c r="AA7" s="81">
        <v>110.2</v>
      </c>
      <c r="AB7" s="81">
        <v>100.33</v>
      </c>
      <c r="AC7" s="81">
        <v>110.68</v>
      </c>
      <c r="AD7" s="81">
        <v>110.66</v>
      </c>
      <c r="AE7" s="81">
        <v>109.01</v>
      </c>
      <c r="AF7" s="81">
        <v>108.83</v>
      </c>
      <c r="AG7" s="81">
        <v>109.23</v>
      </c>
      <c r="AH7" s="81">
        <v>111.39</v>
      </c>
      <c r="AI7" s="81">
        <v>0</v>
      </c>
      <c r="AJ7" s="81">
        <v>0</v>
      </c>
      <c r="AK7" s="81">
        <v>0</v>
      </c>
      <c r="AL7" s="81">
        <v>0</v>
      </c>
      <c r="AM7" s="81">
        <v>0</v>
      </c>
      <c r="AN7" s="81">
        <v>3.56</v>
      </c>
      <c r="AO7" s="81">
        <v>2.74</v>
      </c>
      <c r="AP7" s="81">
        <v>3.7</v>
      </c>
      <c r="AQ7" s="81">
        <v>4.34</v>
      </c>
      <c r="AR7" s="81">
        <v>4.6900000000000004</v>
      </c>
      <c r="AS7" s="81">
        <v>1.3</v>
      </c>
      <c r="AT7" s="81">
        <v>379.67</v>
      </c>
      <c r="AU7" s="81">
        <v>435.06</v>
      </c>
      <c r="AV7" s="81">
        <v>437.49</v>
      </c>
      <c r="AW7" s="81">
        <v>403.76</v>
      </c>
      <c r="AX7" s="81">
        <v>315.64999999999998</v>
      </c>
      <c r="AY7" s="81">
        <v>357.34</v>
      </c>
      <c r="AZ7" s="81">
        <v>366.03</v>
      </c>
      <c r="BA7" s="81">
        <v>365.18</v>
      </c>
      <c r="BB7" s="81">
        <v>327.77</v>
      </c>
      <c r="BC7" s="81">
        <v>338.02</v>
      </c>
      <c r="BD7" s="81">
        <v>261.51</v>
      </c>
      <c r="BE7" s="81">
        <v>569.57000000000005</v>
      </c>
      <c r="BF7" s="81">
        <v>603.65</v>
      </c>
      <c r="BG7" s="81">
        <v>665.9</v>
      </c>
      <c r="BH7" s="81">
        <v>705.74</v>
      </c>
      <c r="BI7" s="81">
        <v>716.24</v>
      </c>
      <c r="BJ7" s="81">
        <v>373.69</v>
      </c>
      <c r="BK7" s="81">
        <v>370.12</v>
      </c>
      <c r="BL7" s="81">
        <v>371.65</v>
      </c>
      <c r="BM7" s="81">
        <v>397.1</v>
      </c>
      <c r="BN7" s="81">
        <v>379.91</v>
      </c>
      <c r="BO7" s="81">
        <v>265.16000000000003</v>
      </c>
      <c r="BP7" s="81">
        <v>101.18</v>
      </c>
      <c r="BQ7" s="81">
        <v>97.22</v>
      </c>
      <c r="BR7" s="81">
        <v>96.35</v>
      </c>
      <c r="BS7" s="81">
        <v>97.85</v>
      </c>
      <c r="BT7" s="81">
        <v>91.36</v>
      </c>
      <c r="BU7" s="81">
        <v>99.87</v>
      </c>
      <c r="BV7" s="81">
        <v>100.42</v>
      </c>
      <c r="BW7" s="81">
        <v>98.77</v>
      </c>
      <c r="BX7" s="81">
        <v>95.79</v>
      </c>
      <c r="BY7" s="81">
        <v>98.3</v>
      </c>
      <c r="BZ7" s="81">
        <v>102.35</v>
      </c>
      <c r="CA7" s="81">
        <v>128.94999999999999</v>
      </c>
      <c r="CB7" s="81">
        <v>134.91999999999999</v>
      </c>
      <c r="CC7" s="81">
        <v>138.78</v>
      </c>
      <c r="CD7" s="81">
        <v>133.11000000000001</v>
      </c>
      <c r="CE7" s="81">
        <v>142.99</v>
      </c>
      <c r="CF7" s="81">
        <v>171.81</v>
      </c>
      <c r="CG7" s="81">
        <v>171.67</v>
      </c>
      <c r="CH7" s="81">
        <v>173.67</v>
      </c>
      <c r="CI7" s="81">
        <v>171.13</v>
      </c>
      <c r="CJ7" s="81">
        <v>173.7</v>
      </c>
      <c r="CK7" s="81">
        <v>167.74</v>
      </c>
      <c r="CL7" s="81">
        <v>47.93</v>
      </c>
      <c r="CM7" s="81">
        <v>48.56</v>
      </c>
      <c r="CN7" s="81">
        <v>48.36</v>
      </c>
      <c r="CO7" s="81">
        <v>49.18</v>
      </c>
      <c r="CP7" s="81">
        <v>45.61</v>
      </c>
      <c r="CQ7" s="81">
        <v>60.03</v>
      </c>
      <c r="CR7" s="81">
        <v>59.74</v>
      </c>
      <c r="CS7" s="81">
        <v>59.67</v>
      </c>
      <c r="CT7" s="81">
        <v>60.12</v>
      </c>
      <c r="CU7" s="81">
        <v>60.34</v>
      </c>
      <c r="CV7" s="81">
        <v>60.29</v>
      </c>
      <c r="CW7" s="81">
        <v>70.63</v>
      </c>
      <c r="CX7" s="81">
        <v>68.03</v>
      </c>
      <c r="CY7" s="81">
        <v>66.349999999999994</v>
      </c>
      <c r="CZ7" s="81">
        <v>68.78</v>
      </c>
      <c r="DA7" s="81">
        <v>71.92</v>
      </c>
      <c r="DB7" s="81">
        <v>84.81</v>
      </c>
      <c r="DC7" s="81">
        <v>84.8</v>
      </c>
      <c r="DD7" s="81">
        <v>84.6</v>
      </c>
      <c r="DE7" s="81">
        <v>84.24</v>
      </c>
      <c r="DF7" s="81">
        <v>84.19</v>
      </c>
      <c r="DG7" s="81">
        <v>90.12</v>
      </c>
      <c r="DH7" s="81">
        <v>39.86</v>
      </c>
      <c r="DI7" s="81">
        <v>41.11</v>
      </c>
      <c r="DJ7" s="81">
        <v>41.57</v>
      </c>
      <c r="DK7" s="81">
        <v>42.16</v>
      </c>
      <c r="DL7" s="81">
        <v>43.57</v>
      </c>
      <c r="DM7" s="81">
        <v>47.28</v>
      </c>
      <c r="DN7" s="81">
        <v>47.66</v>
      </c>
      <c r="DO7" s="81">
        <v>48.17</v>
      </c>
      <c r="DP7" s="81">
        <v>48.83</v>
      </c>
      <c r="DQ7" s="81">
        <v>49.96</v>
      </c>
      <c r="DR7" s="81">
        <v>50.88</v>
      </c>
      <c r="DS7" s="81">
        <v>22.53</v>
      </c>
      <c r="DT7" s="81">
        <v>22.43</v>
      </c>
      <c r="DU7" s="81">
        <v>27.96</v>
      </c>
      <c r="DV7" s="81">
        <v>27.93</v>
      </c>
      <c r="DW7" s="81">
        <v>24.56</v>
      </c>
      <c r="DX7" s="81">
        <v>12.19</v>
      </c>
      <c r="DY7" s="81">
        <v>15.1</v>
      </c>
      <c r="DZ7" s="81">
        <v>17.12</v>
      </c>
      <c r="EA7" s="81">
        <v>18.18</v>
      </c>
      <c r="EB7" s="81">
        <v>19.32</v>
      </c>
      <c r="EC7" s="81">
        <v>22.3</v>
      </c>
      <c r="ED7" s="81">
        <v>0.51</v>
      </c>
      <c r="EE7" s="81">
        <v>0.36</v>
      </c>
      <c r="EF7" s="81">
        <v>0.56000000000000005</v>
      </c>
      <c r="EG7" s="81">
        <v>0.4</v>
      </c>
      <c r="EH7" s="81">
        <v>0.61</v>
      </c>
      <c r="EI7" s="81">
        <v>0.51</v>
      </c>
      <c r="EJ7" s="81">
        <v>0.57999999999999996</v>
      </c>
      <c r="EK7" s="81">
        <v>0.54</v>
      </c>
      <c r="EL7" s="81">
        <v>0.56999999999999995</v>
      </c>
      <c r="EM7" s="81">
        <v>0.52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52</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00489:岩倉 実奈</cp:lastModifiedBy>
  <dcterms:created xsi:type="dcterms:W3CDTF">2022-12-01T01:04:10Z</dcterms:created>
  <dcterms:modified xsi:type="dcterms:W3CDTF">2023-01-12T05:00:45Z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2023-01-12T05:00:45Z</vt:filetime>
  </property>
</Properties>
</file>