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workbookProtection workbookAlgorithmName="SHA-512" workbookHashValue="WdLxQS/pWV3GvzNCcRXfVY7YzrLv9fxXJbuLMek5yuvcbHoX3OAl/Vyh3YSslGTZ/aabkVxKzbZwDuAY9MVAEg==" workbookSaltValue="tsP4CmRA1snnrZPzknA6W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<sst xmlns="http://schemas.openxmlformats.org/spreadsheetml/2006/main" count="228" uniqueCount="113">
  <si>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</si>
  <si>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</si>
  <si>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</si>
  <si>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</si>
  <si>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</si>
  <si>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</si>
  <si>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</si>
  <si>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</si>
  <si>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</si>
  <si>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</si>
  <si>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</si>
  <si>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</si>
  <si>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</si>
  <si>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</si>
  <si>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</si>
  <si>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</si>
  <si>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</si>
  <si>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</si>
  <si>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</si>
  <si>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</si>
  <si>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</si>
  <si>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</si>
  <si>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</si>
  <si>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</si>
  <si>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</si>
  <si>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</si>
  <si>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</si>
  <si>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</si>
  <si>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</si>
  <si>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</si>
  <si>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</si>
  <si>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</si>
  <si>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</si>
  <si>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</si>
  <si>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</si>
  <si>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</si>
  <si>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</si>
  <si>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</si>
  <si>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</si>
  <si>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</si>
  <si>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</si>
  <si>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</si>
  <si>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</si>
  <si>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</si>
  <si>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</si>
  <si>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</si>
  <si>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</si>
  <si>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</si>
  <si>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</si>
  <si>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</si>
  <si>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</si>
  <si>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</si>
  <si>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</si>
  <si>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</si>
  <si>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</si>
  <si>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</si>
  <si>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</si>
  <si>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</si>
  <si>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</si>
  <si>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</si>
  <si>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</si>
  <si>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</si>
  <si>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</si>
  <si>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</si>
  <si>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</si>
  <si>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</si>
  <si>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</si>
  <si>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</si>
  <si>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</si>
  <si>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</si>
  <si>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</si>
  <si>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</si>
  <si>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</si>
  <si>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</si>
  <si>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</si>
  <si>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</si>
  <si>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</si>
  <si>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</si>
  <si>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</si>
  <si>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</si>
  <si>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</si>
  <si>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</si>
  <si>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</si>
  <si>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</si>
  <si>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</si>
  <si>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</si>
  <si>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</si>
  <si>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</si>
  <si>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</si>
  <si>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</si>
  <si>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</si>
  <si>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</si>
  <si>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</si>
  <si>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小松島市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</si>
  <si>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</si>
  <si>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</si>
  <si>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</si>
  <si>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</si>
  <si>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</si>
  <si>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</si>
  <si>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</si>
  <si>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</si>
  <si>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</si>
  <si>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</si>
  <si>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</si>
  <si>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</si>
  <si>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</si>
  <si>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</si>
  <si>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</si>
  <si>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</si>
  <si>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①経常収支比率は100％を上回る黒字であり、②累積欠損金は発生しておらず、③流動比率も100％を上回っており短期的な債務に対する支払能力を有しています。
④企業債残高対給水収益比率は類似団体平均値より大きくなっています。
⑤料金回収率は類似団体平均値と比べ高く、⑥給水原価は同平均値より低くなっています。
⑦施設利用率は類似団体平均値と比べ低く、⑧有収率は悪化傾向にあるため、より効率的な漏水等対策が必要となっています。</t>
    <rPh sb="1" eb="3">
      <t>ケイジョウ</t>
    </rPh>
    <rPh sb="3" eb="5">
      <t>シュウシ</t>
    </rPh>
    <rPh sb="5" eb="7">
      <t>ヒリツ</t>
    </rPh>
    <rPh sb="13" eb="15">
      <t>ウワマワ</t>
    </rPh>
    <rPh sb="16" eb="18">
      <t>クロジ</t>
    </rPh>
    <rPh sb="23" eb="25">
      <t>ルイセキ</t>
    </rPh>
    <rPh sb="25" eb="28">
      <t>ケッソンキン</t>
    </rPh>
    <rPh sb="29" eb="31">
      <t>ハッセイ</t>
    </rPh>
    <rPh sb="38" eb="40">
      <t>リュウドウ</t>
    </rPh>
    <rPh sb="40" eb="42">
      <t>ヒリツ</t>
    </rPh>
    <rPh sb="48" eb="50">
      <t>ウワマワ</t>
    </rPh>
    <rPh sb="54" eb="57">
      <t>タンキテキ</t>
    </rPh>
    <rPh sb="58" eb="60">
      <t>サイム</t>
    </rPh>
    <rPh sb="61" eb="62">
      <t>タイ</t>
    </rPh>
    <rPh sb="64" eb="66">
      <t>シハラ</t>
    </rPh>
    <rPh sb="66" eb="68">
      <t>ノウリョク</t>
    </rPh>
    <rPh sb="69" eb="70">
      <t>ユウ</t>
    </rPh>
    <rPh sb="78" eb="81">
      <t>キギョウサイ</t>
    </rPh>
    <rPh sb="81" eb="83">
      <t>ザンダカ</t>
    </rPh>
    <rPh sb="83" eb="84">
      <t>タイ</t>
    </rPh>
    <rPh sb="84" eb="88">
      <t>キュウスイシュウエキ</t>
    </rPh>
    <rPh sb="88" eb="90">
      <t>ヒリツ</t>
    </rPh>
    <rPh sb="91" eb="98">
      <t>ルイジダンタイヘイキンチ</t>
    </rPh>
    <rPh sb="100" eb="101">
      <t>オオ</t>
    </rPh>
    <rPh sb="112" eb="117">
      <t>リョウキンカイシュウリツ</t>
    </rPh>
    <rPh sb="118" eb="122">
      <t>ルイジダンタイ</t>
    </rPh>
    <rPh sb="122" eb="125">
      <t>ヘイキンチ</t>
    </rPh>
    <rPh sb="126" eb="127">
      <t>クラ</t>
    </rPh>
    <rPh sb="128" eb="129">
      <t>タカ</t>
    </rPh>
    <phoneticPr fontId="4"/>
  </si>
  <si>
    <t>①有形固定資産減価償却率は類似団体平均値を下回っていますが、②管路経年化率が同平均値を上回っているため、施設全体の投資計画の見直しが必要になっています。
③管路更新率は類似団体平均値より高いものの、送水管の更新を含む大型投資が迫っているため、今後当該率の推移に留意する必要があります。</t>
    <rPh sb="1" eb="7">
      <t>ユウケイコテイシサン</t>
    </rPh>
    <rPh sb="7" eb="11">
      <t>ゲンカショウキャク</t>
    </rPh>
    <rPh sb="11" eb="12">
      <t>リツ</t>
    </rPh>
    <rPh sb="13" eb="17">
      <t>ルイジダンタイ</t>
    </rPh>
    <rPh sb="17" eb="20">
      <t>ヘイキンチ</t>
    </rPh>
    <rPh sb="21" eb="23">
      <t>シタマワ</t>
    </rPh>
    <rPh sb="31" eb="33">
      <t>カンロ</t>
    </rPh>
    <rPh sb="33" eb="35">
      <t>ケイネン</t>
    </rPh>
    <rPh sb="35" eb="37">
      <t>カリツ</t>
    </rPh>
    <rPh sb="38" eb="39">
      <t>ドウ</t>
    </rPh>
    <rPh sb="39" eb="42">
      <t>ヘイキンチ</t>
    </rPh>
    <rPh sb="43" eb="45">
      <t>ウワマワ</t>
    </rPh>
    <rPh sb="52" eb="54">
      <t>シセツ</t>
    </rPh>
    <rPh sb="54" eb="56">
      <t>ゼンタイ</t>
    </rPh>
    <rPh sb="57" eb="61">
      <t>トウシケイカク</t>
    </rPh>
    <rPh sb="62" eb="64">
      <t>ミナオ</t>
    </rPh>
    <rPh sb="66" eb="68">
      <t>ヒツヨウ</t>
    </rPh>
    <rPh sb="78" eb="83">
      <t>カンロコウシンリツ</t>
    </rPh>
    <rPh sb="84" eb="91">
      <t>ルイジダンタイヘイキンチ</t>
    </rPh>
    <rPh sb="93" eb="94">
      <t>タカ</t>
    </rPh>
    <rPh sb="99" eb="102">
      <t>ソウスイカン</t>
    </rPh>
    <rPh sb="103" eb="105">
      <t>コウシン</t>
    </rPh>
    <rPh sb="106" eb="107">
      <t>フク</t>
    </rPh>
    <rPh sb="108" eb="110">
      <t>オオガタ</t>
    </rPh>
    <rPh sb="110" eb="112">
      <t>トウシ</t>
    </rPh>
    <rPh sb="113" eb="114">
      <t>セマ</t>
    </rPh>
    <rPh sb="121" eb="123">
      <t>コンゴ</t>
    </rPh>
    <rPh sb="123" eb="126">
      <t>トウガイリツ</t>
    </rPh>
    <rPh sb="127" eb="129">
      <t>スイイ</t>
    </rPh>
    <rPh sb="130" eb="132">
      <t>リュウイ</t>
    </rPh>
    <rPh sb="134" eb="136">
      <t>ヒツヨウ</t>
    </rPh>
    <phoneticPr fontId="4"/>
  </si>
  <si>
    <t>　経常収支比率や料金回収率の指標から、類似団体と比べ、健全な経営であるといえます。
　しかしながら、給水人口が減少する中で、企業債残高対給水収益比率が大きいため、投資需要に対する財源確保の観点から、より効果的な経営改善の実施が必要になっています。
　今後、小松島市水道事業経営計画（経営戦略）における長期の施設整備・更新事業計画及び投資・財政計画の見直しを図りつつ、優先順位に配慮した投資に取り組むなど、健全な経営を行っていきます。</t>
    <rPh sb="1" eb="7">
      <t>ケイジョウシュウシヒリツ</t>
    </rPh>
    <rPh sb="8" eb="10">
      <t>リョウキン</t>
    </rPh>
    <rPh sb="10" eb="13">
      <t>カイシュウリツ</t>
    </rPh>
    <rPh sb="14" eb="16">
      <t>シヒョウ</t>
    </rPh>
    <rPh sb="19" eb="23">
      <t>ルイジダンタイ</t>
    </rPh>
    <rPh sb="24" eb="25">
      <t>クラ</t>
    </rPh>
    <rPh sb="27" eb="29">
      <t>ケンゼン</t>
    </rPh>
    <rPh sb="30" eb="32">
      <t>ケイエイ</t>
    </rPh>
    <rPh sb="50" eb="54">
      <t>キュウスイジンコウ</t>
    </rPh>
    <rPh sb="55" eb="57">
      <t>ゲンショウ</t>
    </rPh>
    <rPh sb="59" eb="60">
      <t>ナカ</t>
    </rPh>
    <rPh sb="62" eb="65">
      <t>キギョウサイ</t>
    </rPh>
    <rPh sb="65" eb="67">
      <t>ザンダカ</t>
    </rPh>
    <rPh sb="67" eb="68">
      <t>タイ</t>
    </rPh>
    <rPh sb="68" eb="70">
      <t>キュウスイ</t>
    </rPh>
    <rPh sb="70" eb="72">
      <t>シュウエキ</t>
    </rPh>
    <rPh sb="72" eb="74">
      <t>ヒリツ</t>
    </rPh>
    <rPh sb="75" eb="76">
      <t>オオ</t>
    </rPh>
    <rPh sb="81" eb="85">
      <t>トウシジュヨウ</t>
    </rPh>
    <rPh sb="86" eb="87">
      <t>タイ</t>
    </rPh>
    <rPh sb="89" eb="93">
      <t>ザイゲンカクホ</t>
    </rPh>
    <rPh sb="94" eb="96">
      <t>カンテン</t>
    </rPh>
    <rPh sb="101" eb="104">
      <t>コウカテキ</t>
    </rPh>
    <rPh sb="105" eb="109">
      <t>ケイエイカイゼン</t>
    </rPh>
    <rPh sb="110" eb="112">
      <t>ジッシ</t>
    </rPh>
    <rPh sb="113" eb="115">
      <t>ヒツヨウ</t>
    </rPh>
    <rPh sb="125" eb="127">
      <t>コンゴ</t>
    </rPh>
    <rPh sb="128" eb="132">
      <t>コマツシマシ</t>
    </rPh>
    <rPh sb="136" eb="140">
      <t>ケイエイケイカク</t>
    </rPh>
    <rPh sb="141" eb="145">
      <t>ケイエイセンリャク</t>
    </rPh>
    <rPh sb="150" eb="152">
      <t>チョウキ</t>
    </rPh>
    <rPh sb="153" eb="157">
      <t>シセツセイビ</t>
    </rPh>
    <rPh sb="158" eb="162">
      <t>コウシンジギョウ</t>
    </rPh>
    <rPh sb="162" eb="164">
      <t>ケイカク</t>
    </rPh>
    <rPh sb="164" eb="165">
      <t>オヨ</t>
    </rPh>
    <rPh sb="166" eb="168">
      <t>トウシ</t>
    </rPh>
    <rPh sb="169" eb="173">
      <t>ザイセイケイカク</t>
    </rPh>
    <rPh sb="174" eb="176">
      <t>ミナオ</t>
    </rPh>
    <rPh sb="178" eb="179">
      <t>ハカ</t>
    </rPh>
    <rPh sb="183" eb="187">
      <t>ユウセンジュンイ</t>
    </rPh>
    <rPh sb="188" eb="190">
      <t>ハイリョ</t>
    </rPh>
    <rPh sb="192" eb="194">
      <t>トウシ</t>
    </rPh>
    <rPh sb="195" eb="196">
      <t>ト</t>
    </rPh>
    <rPh sb="197" eb="198">
      <t>ク</t>
    </rPh>
    <rPh sb="202" eb="204">
      <t>ケンゼン</t>
    </rPh>
    <rPh sb="205" eb="207">
      <t>ケイエイ</t>
    </rPh>
    <rPh sb="208" eb="20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</si>
</sst>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0.63</c:v>
                </c:pt>
                <c:pt idx="1">
                  <c:v>0.92</c:v>
                </c:pt>
                <c:pt idx="2">
                  <c:v>0.93</c:v>
                </c:pt>
                <c:pt idx="3">
                  <c:v>0.87</c:v>
                </c:pt>
                <c:pt idx="4">
                  <c:v>0.47</c:v>
                </c:pt>
              </c:numCache>
            </c:numRef>
          </c:val>
          <c:extLst xmlns:c16r2="http://schemas.microsoft.com/office/drawing/2015/06/chart">
            <c:ext xmlns:c16="http://schemas.microsoft.com/office/drawing/2014/chart" uri="{C3380CC4-5D6E-409C-BE32-E72D297353CC}">
              <c16:uniqueId val="{00000000-8449-443D-ABAC-A935BF7D44E4}"/>
            </c:ext>
          </c:extLst>
        </c:ser>
        <c:dLbls>
          <c:showLegendKey val="0"/>
          <c:showVal val="0"/>
          <c:showCatName val="0"/>
          <c:showSerName val="0"/>
          <c:showPercent val="0"/>
          <c:showBubbleSize val="0"/>
        </c:dLbls>
        <c:gapWidth val="150"/>
        <c:axId val="425038136"/>
        <c:axId val="4250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xmlns:c16r2="http://schemas.microsoft.com/office/drawing/2015/06/chart">
            <c:ext xmlns:c16="http://schemas.microsoft.com/office/drawing/2014/chart" uri="{C3380CC4-5D6E-409C-BE32-E72D297353CC}">
              <c16:uniqueId val="{00000001-8449-443D-ABAC-A935BF7D44E4}"/>
            </c:ext>
          </c:extLst>
        </c:ser>
        <c:dLbls>
          <c:showLegendKey val="0"/>
          <c:showVal val="0"/>
          <c:showCatName val="0"/>
          <c:showSerName val="0"/>
          <c:showPercent val="0"/>
          <c:showBubbleSize val="0"/>
        </c:dLbls>
        <c:marker val="1"/>
        <c:smooth val="0"/>
        <c:axId val="425038136"/>
        <c:axId val="425040096"/>
      </c:lineChart>
      <c:dateAx>
        <c:axId val="425038136"/>
        <c:scaling>
          <c:orientation val="minMax"/>
        </c:scaling>
        <c:delete val="1"/>
        <c:axPos val="b"/>
        <c:numFmt formatCode="&quot;H&quot;yy" sourceLinked="1"/>
        <c:majorTickMark val="none"/>
        <c:minorTickMark val="none"/>
        <c:tickLblPos val="none"/>
        <c:crossAx val="425040096"/>
        <c:crosses val="autoZero"/>
        <c:auto val="1"/>
        <c:lblOffset val="100"/>
        <c:baseTimeUnit val="years"/>
      </c:dateAx>
      <c:valAx>
        <c:axId val="4250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3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59.22</c:v>
                </c:pt>
                <c:pt idx="1">
                  <c:v>57.63</c:v>
                </c:pt>
                <c:pt idx="2">
                  <c:v>56.67</c:v>
                </c:pt>
                <c:pt idx="3">
                  <c:v>58.35</c:v>
                </c:pt>
                <c:pt idx="4">
                  <c:v>57.77</c:v>
                </c:pt>
              </c:numCache>
            </c:numRef>
          </c:val>
          <c:extLst xmlns:c16r2="http://schemas.microsoft.com/office/drawing/2015/06/chart">
            <c:ext xmlns:c16="http://schemas.microsoft.com/office/drawing/2014/chart" uri="{C3380CC4-5D6E-409C-BE32-E72D297353CC}">
              <c16:uniqueId val="{00000000-3562-453E-9F75-915533DA0422}"/>
            </c:ext>
          </c:extLst>
        </c:ser>
        <c:dLbls>
          <c:showLegendKey val="0"/>
          <c:showVal val="0"/>
          <c:showCatName val="0"/>
          <c:showSerName val="0"/>
          <c:showPercent val="0"/>
          <c:showBubbleSize val="0"/>
        </c:dLbls>
        <c:gapWidth val="150"/>
        <c:axId val="419388184"/>
        <c:axId val="41938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xmlns:c16r2="http://schemas.microsoft.com/office/drawing/2015/06/chart">
            <c:ext xmlns:c16="http://schemas.microsoft.com/office/drawing/2014/chart" uri="{C3380CC4-5D6E-409C-BE32-E72D297353CC}">
              <c16:uniqueId val="{00000001-3562-453E-9F75-915533DA0422}"/>
            </c:ext>
          </c:extLst>
        </c:ser>
        <c:dLbls>
          <c:showLegendKey val="0"/>
          <c:showVal val="0"/>
          <c:showCatName val="0"/>
          <c:showSerName val="0"/>
          <c:showPercent val="0"/>
          <c:showBubbleSize val="0"/>
        </c:dLbls>
        <c:marker val="1"/>
        <c:smooth val="0"/>
        <c:axId val="419388184"/>
        <c:axId val="419387400"/>
      </c:lineChart>
      <c:dateAx>
        <c:axId val="419388184"/>
        <c:scaling>
          <c:orientation val="minMax"/>
        </c:scaling>
        <c:delete val="1"/>
        <c:axPos val="b"/>
        <c:numFmt formatCode="&quot;H&quot;yy" sourceLinked="1"/>
        <c:majorTickMark val="none"/>
        <c:minorTickMark val="none"/>
        <c:tickLblPos val="none"/>
        <c:crossAx val="419387400"/>
        <c:crosses val="autoZero"/>
        <c:auto val="1"/>
        <c:lblOffset val="100"/>
        <c:baseTimeUnit val="years"/>
      </c:dateAx>
      <c:valAx>
        <c:axId val="41938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38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81.44</c:v>
                </c:pt>
                <c:pt idx="1">
                  <c:v>81.849999999999994</c:v>
                </c:pt>
                <c:pt idx="2">
                  <c:v>81.72</c:v>
                </c:pt>
                <c:pt idx="3">
                  <c:v>79.33</c:v>
                </c:pt>
                <c:pt idx="4">
                  <c:v>78.739999999999995</c:v>
                </c:pt>
              </c:numCache>
            </c:numRef>
          </c:val>
          <c:extLst xmlns:c16r2="http://schemas.microsoft.com/office/drawing/2015/06/chart">
            <c:ext xmlns:c16="http://schemas.microsoft.com/office/drawing/2014/chart" uri="{C3380CC4-5D6E-409C-BE32-E72D297353CC}">
              <c16:uniqueId val="{00000000-BB5D-48C7-BA68-251160AD0917}"/>
            </c:ext>
          </c:extLst>
        </c:ser>
        <c:dLbls>
          <c:showLegendKey val="0"/>
          <c:showVal val="0"/>
          <c:showCatName val="0"/>
          <c:showSerName val="0"/>
          <c:showPercent val="0"/>
          <c:showBubbleSize val="0"/>
        </c:dLbls>
        <c:gapWidth val="150"/>
        <c:axId val="419390536"/>
        <c:axId val="4193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xmlns:c16r2="http://schemas.microsoft.com/office/drawing/2015/06/chart">
            <c:ext xmlns:c16="http://schemas.microsoft.com/office/drawing/2014/chart" uri="{C3380CC4-5D6E-409C-BE32-E72D297353CC}">
              <c16:uniqueId val="{00000001-BB5D-48C7-BA68-251160AD0917}"/>
            </c:ext>
          </c:extLst>
        </c:ser>
        <c:dLbls>
          <c:showLegendKey val="0"/>
          <c:showVal val="0"/>
          <c:showCatName val="0"/>
          <c:showSerName val="0"/>
          <c:showPercent val="0"/>
          <c:showBubbleSize val="0"/>
        </c:dLbls>
        <c:marker val="1"/>
        <c:smooth val="0"/>
        <c:axId val="419390536"/>
        <c:axId val="419390144"/>
      </c:lineChart>
      <c:dateAx>
        <c:axId val="419390536"/>
        <c:scaling>
          <c:orientation val="minMax"/>
        </c:scaling>
        <c:delete val="1"/>
        <c:axPos val="b"/>
        <c:numFmt formatCode="&quot;H&quot;yy" sourceLinked="1"/>
        <c:majorTickMark val="none"/>
        <c:minorTickMark val="none"/>
        <c:tickLblPos val="none"/>
        <c:crossAx val="419390144"/>
        <c:crosses val="autoZero"/>
        <c:auto val="1"/>
        <c:lblOffset val="100"/>
        <c:baseTimeUnit val="years"/>
      </c:dateAx>
      <c:valAx>
        <c:axId val="4193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39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116.82</c:v>
                </c:pt>
                <c:pt idx="1">
                  <c:v>126.56</c:v>
                </c:pt>
                <c:pt idx="2">
                  <c:v>125.78</c:v>
                </c:pt>
                <c:pt idx="3">
                  <c:v>127.03</c:v>
                </c:pt>
                <c:pt idx="4">
                  <c:v>126.35</c:v>
                </c:pt>
              </c:numCache>
            </c:numRef>
          </c:val>
          <c:extLst xmlns:c16r2="http://schemas.microsoft.com/office/drawing/2015/06/chart">
            <c:ext xmlns:c16="http://schemas.microsoft.com/office/drawing/2014/chart" uri="{C3380CC4-5D6E-409C-BE32-E72D297353CC}">
              <c16:uniqueId val="{00000000-FE47-4ABC-9DBB-44AD97F79F15}"/>
            </c:ext>
          </c:extLst>
        </c:ser>
        <c:dLbls>
          <c:showLegendKey val="0"/>
          <c:showVal val="0"/>
          <c:showCatName val="0"/>
          <c:showSerName val="0"/>
          <c:showPercent val="0"/>
          <c:showBubbleSize val="0"/>
        </c:dLbls>
        <c:gapWidth val="150"/>
        <c:axId val="425039312"/>
        <c:axId val="42503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xmlns:c16r2="http://schemas.microsoft.com/office/drawing/2015/06/chart">
            <c:ext xmlns:c16="http://schemas.microsoft.com/office/drawing/2014/chart" uri="{C3380CC4-5D6E-409C-BE32-E72D297353CC}">
              <c16:uniqueId val="{00000001-FE47-4ABC-9DBB-44AD97F79F15}"/>
            </c:ext>
          </c:extLst>
        </c:ser>
        <c:dLbls>
          <c:showLegendKey val="0"/>
          <c:showVal val="0"/>
          <c:showCatName val="0"/>
          <c:showSerName val="0"/>
          <c:showPercent val="0"/>
          <c:showBubbleSize val="0"/>
        </c:dLbls>
        <c:marker val="1"/>
        <c:smooth val="0"/>
        <c:axId val="425039312"/>
        <c:axId val="425039704"/>
      </c:lineChart>
      <c:dateAx>
        <c:axId val="425039312"/>
        <c:scaling>
          <c:orientation val="minMax"/>
        </c:scaling>
        <c:delete val="1"/>
        <c:axPos val="b"/>
        <c:numFmt formatCode="&quot;H&quot;yy" sourceLinked="1"/>
        <c:majorTickMark val="none"/>
        <c:minorTickMark val="none"/>
        <c:tickLblPos val="none"/>
        <c:crossAx val="425039704"/>
        <c:crosses val="autoZero"/>
        <c:auto val="1"/>
        <c:lblOffset val="100"/>
        <c:baseTimeUnit val="years"/>
      </c:dateAx>
      <c:valAx>
        <c:axId val="425039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03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44.4</c:v>
                </c:pt>
                <c:pt idx="1">
                  <c:v>44.96</c:v>
                </c:pt>
                <c:pt idx="2">
                  <c:v>46.03</c:v>
                </c:pt>
                <c:pt idx="3">
                  <c:v>45.9</c:v>
                </c:pt>
                <c:pt idx="4">
                  <c:v>47.31</c:v>
                </c:pt>
              </c:numCache>
            </c:numRef>
          </c:val>
          <c:extLst xmlns:c16r2="http://schemas.microsoft.com/office/drawing/2015/06/chart">
            <c:ext xmlns:c16="http://schemas.microsoft.com/office/drawing/2014/chart" uri="{C3380CC4-5D6E-409C-BE32-E72D297353CC}">
              <c16:uniqueId val="{00000000-CE57-43CE-A99F-40376C93C438}"/>
            </c:ext>
          </c:extLst>
        </c:ser>
        <c:dLbls>
          <c:showLegendKey val="0"/>
          <c:showVal val="0"/>
          <c:showCatName val="0"/>
          <c:showSerName val="0"/>
          <c:showPercent val="0"/>
          <c:showBubbleSize val="0"/>
        </c:dLbls>
        <c:gapWidth val="150"/>
        <c:axId val="425048720"/>
        <c:axId val="4250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xmlns:c16r2="http://schemas.microsoft.com/office/drawing/2015/06/chart">
            <c:ext xmlns:c16="http://schemas.microsoft.com/office/drawing/2014/chart" uri="{C3380CC4-5D6E-409C-BE32-E72D297353CC}">
              <c16:uniqueId val="{00000001-CE57-43CE-A99F-40376C93C438}"/>
            </c:ext>
          </c:extLst>
        </c:ser>
        <c:dLbls>
          <c:showLegendKey val="0"/>
          <c:showVal val="0"/>
          <c:showCatName val="0"/>
          <c:showSerName val="0"/>
          <c:showPercent val="0"/>
          <c:showBubbleSize val="0"/>
        </c:dLbls>
        <c:marker val="1"/>
        <c:smooth val="0"/>
        <c:axId val="425048720"/>
        <c:axId val="425043232"/>
      </c:lineChart>
      <c:dateAx>
        <c:axId val="425048720"/>
        <c:scaling>
          <c:orientation val="minMax"/>
        </c:scaling>
        <c:delete val="1"/>
        <c:axPos val="b"/>
        <c:numFmt formatCode="&quot;H&quot;yy" sourceLinked="1"/>
        <c:majorTickMark val="none"/>
        <c:minorTickMark val="none"/>
        <c:tickLblPos val="none"/>
        <c:crossAx val="425043232"/>
        <c:crosses val="autoZero"/>
        <c:auto val="1"/>
        <c:lblOffset val="100"/>
        <c:baseTimeUnit val="years"/>
      </c:dateAx>
      <c:valAx>
        <c:axId val="4250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4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18.760000000000002</c:v>
                </c:pt>
                <c:pt idx="1">
                  <c:v>19.690000000000001</c:v>
                </c:pt>
                <c:pt idx="2">
                  <c:v>19.649999999999999</c:v>
                </c:pt>
                <c:pt idx="3">
                  <c:v>19</c:v>
                </c:pt>
                <c:pt idx="4">
                  <c:v>19.690000000000001</c:v>
                </c:pt>
              </c:numCache>
            </c:numRef>
          </c:val>
          <c:extLst xmlns:c16r2="http://schemas.microsoft.com/office/drawing/2015/06/chart">
            <c:ext xmlns:c16="http://schemas.microsoft.com/office/drawing/2014/chart" uri="{C3380CC4-5D6E-409C-BE32-E72D297353CC}">
              <c16:uniqueId val="{00000000-750D-4741-BC94-A345CFE762E4}"/>
            </c:ext>
          </c:extLst>
        </c:ser>
        <c:dLbls>
          <c:showLegendKey val="0"/>
          <c:showVal val="0"/>
          <c:showCatName val="0"/>
          <c:showSerName val="0"/>
          <c:showPercent val="0"/>
          <c:showBubbleSize val="0"/>
        </c:dLbls>
        <c:gapWidth val="150"/>
        <c:axId val="425040488"/>
        <c:axId val="42504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xmlns:c16r2="http://schemas.microsoft.com/office/drawing/2015/06/chart">
            <c:ext xmlns:c16="http://schemas.microsoft.com/office/drawing/2014/chart" uri="{C3380CC4-5D6E-409C-BE32-E72D297353CC}">
              <c16:uniqueId val="{00000001-750D-4741-BC94-A345CFE762E4}"/>
            </c:ext>
          </c:extLst>
        </c:ser>
        <c:dLbls>
          <c:showLegendKey val="0"/>
          <c:showVal val="0"/>
          <c:showCatName val="0"/>
          <c:showSerName val="0"/>
          <c:showPercent val="0"/>
          <c:showBubbleSize val="0"/>
        </c:dLbls>
        <c:marker val="1"/>
        <c:smooth val="0"/>
        <c:axId val="425040488"/>
        <c:axId val="425044408"/>
      </c:lineChart>
      <c:dateAx>
        <c:axId val="425040488"/>
        <c:scaling>
          <c:orientation val="minMax"/>
        </c:scaling>
        <c:delete val="1"/>
        <c:axPos val="b"/>
        <c:numFmt formatCode="&quot;H&quot;yy" sourceLinked="1"/>
        <c:majorTickMark val="none"/>
        <c:minorTickMark val="none"/>
        <c:tickLblPos val="none"/>
        <c:crossAx val="425044408"/>
        <c:crosses val="autoZero"/>
        <c:auto val="1"/>
        <c:lblOffset val="100"/>
        <c:baseTimeUnit val="years"/>
      </c:dateAx>
      <c:valAx>
        <c:axId val="42504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BF-451A-BE30-A3D92A4AB6B7}"/>
            </c:ext>
          </c:extLst>
        </c:ser>
        <c:dLbls>
          <c:showLegendKey val="0"/>
          <c:showVal val="0"/>
          <c:showCatName val="0"/>
          <c:showSerName val="0"/>
          <c:showPercent val="0"/>
          <c:showBubbleSize val="0"/>
        </c:dLbls>
        <c:gapWidth val="150"/>
        <c:axId val="425043624"/>
        <c:axId val="4250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xmlns:c16r2="http://schemas.microsoft.com/office/drawing/2015/06/chart">
            <c:ext xmlns:c16="http://schemas.microsoft.com/office/drawing/2014/chart" uri="{C3380CC4-5D6E-409C-BE32-E72D297353CC}">
              <c16:uniqueId val="{00000001-22BF-451A-BE30-A3D92A4AB6B7}"/>
            </c:ext>
          </c:extLst>
        </c:ser>
        <c:dLbls>
          <c:showLegendKey val="0"/>
          <c:showVal val="0"/>
          <c:showCatName val="0"/>
          <c:showSerName val="0"/>
          <c:showPercent val="0"/>
          <c:showBubbleSize val="0"/>
        </c:dLbls>
        <c:marker val="1"/>
        <c:smooth val="0"/>
        <c:axId val="425043624"/>
        <c:axId val="425044800"/>
      </c:lineChart>
      <c:dateAx>
        <c:axId val="425043624"/>
        <c:scaling>
          <c:orientation val="minMax"/>
        </c:scaling>
        <c:delete val="1"/>
        <c:axPos val="b"/>
        <c:numFmt formatCode="&quot;H&quot;yy" sourceLinked="1"/>
        <c:majorTickMark val="none"/>
        <c:minorTickMark val="none"/>
        <c:tickLblPos val="none"/>
        <c:crossAx val="425044800"/>
        <c:crosses val="autoZero"/>
        <c:auto val="1"/>
        <c:lblOffset val="100"/>
        <c:baseTimeUnit val="years"/>
      </c:dateAx>
      <c:valAx>
        <c:axId val="42504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04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116.31</c:v>
                </c:pt>
                <c:pt idx="1">
                  <c:v>143.57</c:v>
                </c:pt>
                <c:pt idx="2">
                  <c:v>220</c:v>
                </c:pt>
                <c:pt idx="3">
                  <c:v>225.53</c:v>
                </c:pt>
                <c:pt idx="4">
                  <c:v>210.86</c:v>
                </c:pt>
              </c:numCache>
            </c:numRef>
          </c:val>
          <c:extLst xmlns:c16r2="http://schemas.microsoft.com/office/drawing/2015/06/chart">
            <c:ext xmlns:c16="http://schemas.microsoft.com/office/drawing/2014/chart" uri="{C3380CC4-5D6E-409C-BE32-E72D297353CC}">
              <c16:uniqueId val="{00000000-5957-4D85-B637-6B085FDF46B7}"/>
            </c:ext>
          </c:extLst>
        </c:ser>
        <c:dLbls>
          <c:showLegendKey val="0"/>
          <c:showVal val="0"/>
          <c:showCatName val="0"/>
          <c:showSerName val="0"/>
          <c:showPercent val="0"/>
          <c:showBubbleSize val="0"/>
        </c:dLbls>
        <c:gapWidth val="150"/>
        <c:axId val="425046760"/>
        <c:axId val="4250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xmlns:c16r2="http://schemas.microsoft.com/office/drawing/2015/06/chart">
            <c:ext xmlns:c16="http://schemas.microsoft.com/office/drawing/2014/chart" uri="{C3380CC4-5D6E-409C-BE32-E72D297353CC}">
              <c16:uniqueId val="{00000001-5957-4D85-B637-6B085FDF46B7}"/>
            </c:ext>
          </c:extLst>
        </c:ser>
        <c:dLbls>
          <c:showLegendKey val="0"/>
          <c:showVal val="0"/>
          <c:showCatName val="0"/>
          <c:showSerName val="0"/>
          <c:showPercent val="0"/>
          <c:showBubbleSize val="0"/>
        </c:dLbls>
        <c:marker val="1"/>
        <c:smooth val="0"/>
        <c:axId val="425046760"/>
        <c:axId val="425036960"/>
      </c:lineChart>
      <c:dateAx>
        <c:axId val="425046760"/>
        <c:scaling>
          <c:orientation val="minMax"/>
        </c:scaling>
        <c:delete val="1"/>
        <c:axPos val="b"/>
        <c:numFmt formatCode="&quot;H&quot;yy" sourceLinked="1"/>
        <c:majorTickMark val="none"/>
        <c:minorTickMark val="none"/>
        <c:tickLblPos val="none"/>
        <c:crossAx val="425036960"/>
        <c:crosses val="autoZero"/>
        <c:auto val="1"/>
        <c:lblOffset val="100"/>
        <c:baseTimeUnit val="years"/>
      </c:dateAx>
      <c:valAx>
        <c:axId val="42503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04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446.6</c:v>
                </c:pt>
                <c:pt idx="1">
                  <c:v>429.05</c:v>
                </c:pt>
                <c:pt idx="2">
                  <c:v>446.89</c:v>
                </c:pt>
                <c:pt idx="3">
                  <c:v>459.75</c:v>
                </c:pt>
                <c:pt idx="4">
                  <c:v>437.87</c:v>
                </c:pt>
              </c:numCache>
            </c:numRef>
          </c:val>
          <c:extLst xmlns:c16r2="http://schemas.microsoft.com/office/drawing/2015/06/chart">
            <c:ext xmlns:c16="http://schemas.microsoft.com/office/drawing/2014/chart" uri="{C3380CC4-5D6E-409C-BE32-E72D297353CC}">
              <c16:uniqueId val="{00000000-DC20-4D15-A889-88642C15DD43}"/>
            </c:ext>
          </c:extLst>
        </c:ser>
        <c:dLbls>
          <c:showLegendKey val="0"/>
          <c:showVal val="0"/>
          <c:showCatName val="0"/>
          <c:showSerName val="0"/>
          <c:showPercent val="0"/>
          <c:showBubbleSize val="0"/>
        </c:dLbls>
        <c:gapWidth val="150"/>
        <c:axId val="425049504"/>
        <c:axId val="42504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xmlns:c16r2="http://schemas.microsoft.com/office/drawing/2015/06/chart">
            <c:ext xmlns:c16="http://schemas.microsoft.com/office/drawing/2014/chart" uri="{C3380CC4-5D6E-409C-BE32-E72D297353CC}">
              <c16:uniqueId val="{00000001-DC20-4D15-A889-88642C15DD43}"/>
            </c:ext>
          </c:extLst>
        </c:ser>
        <c:dLbls>
          <c:showLegendKey val="0"/>
          <c:showVal val="0"/>
          <c:showCatName val="0"/>
          <c:showSerName val="0"/>
          <c:showPercent val="0"/>
          <c:showBubbleSize val="0"/>
        </c:dLbls>
        <c:marker val="1"/>
        <c:smooth val="0"/>
        <c:axId val="425049504"/>
        <c:axId val="425049896"/>
      </c:lineChart>
      <c:dateAx>
        <c:axId val="425049504"/>
        <c:scaling>
          <c:orientation val="minMax"/>
        </c:scaling>
        <c:delete val="1"/>
        <c:axPos val="b"/>
        <c:numFmt formatCode="&quot;H&quot;yy" sourceLinked="1"/>
        <c:majorTickMark val="none"/>
        <c:minorTickMark val="none"/>
        <c:tickLblPos val="none"/>
        <c:crossAx val="425049896"/>
        <c:crosses val="autoZero"/>
        <c:auto val="1"/>
        <c:lblOffset val="100"/>
        <c:baseTimeUnit val="years"/>
      </c:dateAx>
      <c:valAx>
        <c:axId val="425049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0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118.89</c:v>
                </c:pt>
                <c:pt idx="1">
                  <c:v>129.77000000000001</c:v>
                </c:pt>
                <c:pt idx="2">
                  <c:v>127.64</c:v>
                </c:pt>
                <c:pt idx="3">
                  <c:v>129.4</c:v>
                </c:pt>
                <c:pt idx="4">
                  <c:v>128.72999999999999</c:v>
                </c:pt>
              </c:numCache>
            </c:numRef>
          </c:val>
          <c:extLst xmlns:c16r2="http://schemas.microsoft.com/office/drawing/2015/06/chart">
            <c:ext xmlns:c16="http://schemas.microsoft.com/office/drawing/2014/chart" uri="{C3380CC4-5D6E-409C-BE32-E72D297353CC}">
              <c16:uniqueId val="{00000000-E892-4D29-83F2-5A29F80C2280}"/>
            </c:ext>
          </c:extLst>
        </c:ser>
        <c:dLbls>
          <c:showLegendKey val="0"/>
          <c:showVal val="0"/>
          <c:showCatName val="0"/>
          <c:showSerName val="0"/>
          <c:showPercent val="0"/>
          <c:showBubbleSize val="0"/>
        </c:dLbls>
        <c:gapWidth val="150"/>
        <c:axId val="425051072"/>
        <c:axId val="42505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xmlns:c16r2="http://schemas.microsoft.com/office/drawing/2015/06/chart">
            <c:ext xmlns:c16="http://schemas.microsoft.com/office/drawing/2014/chart" uri="{C3380CC4-5D6E-409C-BE32-E72D297353CC}">
              <c16:uniqueId val="{00000001-E892-4D29-83F2-5A29F80C2280}"/>
            </c:ext>
          </c:extLst>
        </c:ser>
        <c:dLbls>
          <c:showLegendKey val="0"/>
          <c:showVal val="0"/>
          <c:showCatName val="0"/>
          <c:showSerName val="0"/>
          <c:showPercent val="0"/>
          <c:showBubbleSize val="0"/>
        </c:dLbls>
        <c:marker val="1"/>
        <c:smooth val="0"/>
        <c:axId val="425051072"/>
        <c:axId val="425050288"/>
      </c:lineChart>
      <c:dateAx>
        <c:axId val="425051072"/>
        <c:scaling>
          <c:orientation val="minMax"/>
        </c:scaling>
        <c:delete val="1"/>
        <c:axPos val="b"/>
        <c:numFmt formatCode="&quot;H&quot;yy" sourceLinked="1"/>
        <c:majorTickMark val="none"/>
        <c:minorTickMark val="none"/>
        <c:tickLblPos val="none"/>
        <c:crossAx val="425050288"/>
        <c:crosses val="autoZero"/>
        <c:auto val="1"/>
        <c:lblOffset val="100"/>
        <c:baseTimeUnit val="years"/>
      </c:dateAx>
      <c:valAx>
        <c:axId val="42505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109.15</c:v>
                </c:pt>
                <c:pt idx="1">
                  <c:v>107.01</c:v>
                </c:pt>
                <c:pt idx="2">
                  <c:v>108.73</c:v>
                </c:pt>
                <c:pt idx="3">
                  <c:v>106.99</c:v>
                </c:pt>
                <c:pt idx="4">
                  <c:v>107.37</c:v>
                </c:pt>
              </c:numCache>
            </c:numRef>
          </c:val>
          <c:extLst xmlns:c16r2="http://schemas.microsoft.com/office/drawing/2015/06/chart">
            <c:ext xmlns:c16="http://schemas.microsoft.com/office/drawing/2014/chart" uri="{C3380CC4-5D6E-409C-BE32-E72D297353CC}">
              <c16:uniqueId val="{00000000-F082-40DA-9A34-2BC4A3F90642}"/>
            </c:ext>
          </c:extLst>
        </c:ser>
        <c:dLbls>
          <c:showLegendKey val="0"/>
          <c:showVal val="0"/>
          <c:showCatName val="0"/>
          <c:showSerName val="0"/>
          <c:showPercent val="0"/>
          <c:showBubbleSize val="0"/>
        </c:dLbls>
        <c:gapWidth val="150"/>
        <c:axId val="419387008"/>
        <c:axId val="41939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xmlns:c16r2="http://schemas.microsoft.com/office/drawing/2015/06/chart">
            <c:ext xmlns:c16="http://schemas.microsoft.com/office/drawing/2014/chart" uri="{C3380CC4-5D6E-409C-BE32-E72D297353CC}">
              <c16:uniqueId val="{00000001-F082-40DA-9A34-2BC4A3F90642}"/>
            </c:ext>
          </c:extLst>
        </c:ser>
        <c:dLbls>
          <c:showLegendKey val="0"/>
          <c:showVal val="0"/>
          <c:showCatName val="0"/>
          <c:showSerName val="0"/>
          <c:showPercent val="0"/>
          <c:showBubbleSize val="0"/>
        </c:dLbls>
        <c:marker val="1"/>
        <c:smooth val="0"/>
        <c:axId val="419387008"/>
        <c:axId val="419392888"/>
      </c:lineChart>
      <c:dateAx>
        <c:axId val="419387008"/>
        <c:scaling>
          <c:orientation val="minMax"/>
        </c:scaling>
        <c:delete val="1"/>
        <c:axPos val="b"/>
        <c:numFmt formatCode="&quot;H&quot;yy" sourceLinked="1"/>
        <c:majorTickMark val="none"/>
        <c:minorTickMark val="none"/>
        <c:tickLblPos val="none"/>
        <c:crossAx val="419392888"/>
        <c:crosses val="autoZero"/>
        <c:auto val="1"/>
        <c:lblOffset val="100"/>
        <c:baseTimeUnit val="years"/>
      </c:dateAx>
      <c:valAx>
        <c:axId val="41939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3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34" zoomScaleNormal="100" workbookViewId="0">
      <selection activeCell="CC66" sqref="CC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小松島市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36391</v>
      </c>
      <c r="AM8" s="45"/>
      <c r="AN8" s="45"/>
      <c r="AO8" s="45"/>
      <c r="AP8" s="45"/>
      <c r="AQ8" s="45"/>
      <c r="AR8" s="45"/>
      <c r="AS8" s="45"/>
      <c r="AT8" s="46">
        <f>データ!$S$6</f>
        <v>45.37</v>
      </c>
      <c r="AU8" s="47"/>
      <c r="AV8" s="47"/>
      <c r="AW8" s="47"/>
      <c r="AX8" s="47"/>
      <c r="AY8" s="47"/>
      <c r="AZ8" s="47"/>
      <c r="BA8" s="47"/>
      <c r="BB8" s="48">
        <f>データ!$T$6</f>
        <v>802.09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59.89</v>
      </c>
      <c r="J10" s="47"/>
      <c r="K10" s="47"/>
      <c r="L10" s="47"/>
      <c r="M10" s="47"/>
      <c r="N10" s="47"/>
      <c r="O10" s="81"/>
      <c r="P10" s="48">
        <f>データ!$P$6</f>
        <v>97.47</v>
      </c>
      <c r="Q10" s="48"/>
      <c r="R10" s="48"/>
      <c r="S10" s="48"/>
      <c r="T10" s="48"/>
      <c r="U10" s="48"/>
      <c r="V10" s="48"/>
      <c r="W10" s="45">
        <f>データ!$Q$6</f>
        <v>2688</v>
      </c>
      <c r="X10" s="45"/>
      <c r="Y10" s="45"/>
      <c r="Z10" s="45"/>
      <c r="AA10" s="45"/>
      <c r="AB10" s="45"/>
      <c r="AC10" s="45"/>
      <c r="AD10" s="2"/>
      <c r="AE10" s="2"/>
      <c r="AF10" s="2"/>
      <c r="AG10" s="2"/>
      <c r="AH10" s="2"/>
      <c r="AI10" s="2"/>
      <c r="AJ10" s="2"/>
      <c r="AK10" s="2"/>
      <c r="AL10" s="45">
        <f>データ!$U$6</f>
        <v>35209</v>
      </c>
      <c r="AM10" s="45"/>
      <c r="AN10" s="45"/>
      <c r="AO10" s="45"/>
      <c r="AP10" s="45"/>
      <c r="AQ10" s="45"/>
      <c r="AR10" s="45"/>
      <c r="AS10" s="45"/>
      <c r="AT10" s="46">
        <f>データ!$V$6</f>
        <v>39.54</v>
      </c>
      <c r="AU10" s="47"/>
      <c r="AV10" s="47"/>
      <c r="AW10" s="47"/>
      <c r="AX10" s="47"/>
      <c r="AY10" s="47"/>
      <c r="AZ10" s="47"/>
      <c r="BA10" s="47"/>
      <c r="BB10" s="48">
        <f>データ!$W$6</f>
        <v>890.47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vSjWpPfDckTzrxl+owP/s4ZtyAQwksTL8M6F4WLuUWM5eWr46aOtTQDy2V5lZyY5EZW7xeRn1SfZihNx932jg==" saltValue="8JgClT70sazw0QPXtq/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362034</v>
      </c>
      <c r="D6" s="20">
        <f t="shared" si="3"/>
        <v>46</v>
      </c>
      <c r="E6" s="20">
        <f t="shared" si="3"/>
        <v>1</v>
      </c>
      <c r="F6" s="20">
        <f t="shared" si="3"/>
        <v>0</v>
      </c>
      <c r="G6" s="20">
        <f t="shared" si="3"/>
        <v>1</v>
      </c>
      <c r="H6" s="20" t="str">
        <f t="shared" si="3"/>
        <v>徳島県　小松島市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59.89</v>
      </c>
      <c r="P6" s="21">
        <f t="shared" si="3"/>
        <v>97.47</v>
      </c>
      <c r="Q6" s="21">
        <f t="shared" si="3"/>
        <v>2688</v>
      </c>
      <c r="R6" s="21">
        <f t="shared" si="3"/>
        <v>36391</v>
      </c>
      <c r="S6" s="21">
        <f t="shared" si="3"/>
        <v>45.37</v>
      </c>
      <c r="T6" s="21">
        <f t="shared" si="3"/>
        <v>802.09</v>
      </c>
      <c r="U6" s="21">
        <f t="shared" si="3"/>
        <v>35209</v>
      </c>
      <c r="V6" s="21">
        <f t="shared" si="3"/>
        <v>39.54</v>
      </c>
      <c r="W6" s="21">
        <f t="shared" si="3"/>
        <v>890.47</v>
      </c>
      <c r="X6" s="22">
        <f>IF(X7="",NA(),X7)</f>
        <v>116.82</v>
      </c>
      <c r="Y6" s="22">
        <f t="shared" ref="Y6:AG6" si="4">IF(Y7="",NA(),Y7)</f>
        <v>126.56</v>
      </c>
      <c r="Z6" s="22">
        <f t="shared" si="4"/>
        <v>125.78</v>
      </c>
      <c r="AA6" s="22">
        <f t="shared" si="4"/>
        <v>127.03</v>
      </c>
      <c r="AB6" s="22">
        <f t="shared" si="4"/>
        <v>126.35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116.31</v>
      </c>
      <c r="AU6" s="22">
        <f t="shared" ref="AU6:BC6" si="6">IF(AU7="",NA(),AU7)</f>
        <v>143.57</v>
      </c>
      <c r="AV6" s="22">
        <f t="shared" si="6"/>
        <v>220</v>
      </c>
      <c r="AW6" s="22">
        <f t="shared" si="6"/>
        <v>225.53</v>
      </c>
      <c r="AX6" s="22">
        <f t="shared" si="6"/>
        <v>210.86</v>
      </c>
      <c r="AY6" s="22">
        <f t="shared" si="6"/>
        <v>357.34</v>
      </c>
      <c r="AZ6" s="22">
        <f t="shared" si="6"/>
        <v>366.03</v>
      </c>
      <c r="BA6" s="22">
        <f t="shared" si="6"/>
        <v>365.18</v>
      </c>
      <c r="BB6" s="22">
        <f t="shared" si="6"/>
        <v>327.77</v>
      </c>
      <c r="BC6" s="22">
        <f t="shared" si="6"/>
        <v>338.02</v>
      </c>
      <c r="BD6" s="21" t="str">
        <f>IF(BD7="","",IF(BD7="-","【-】","【"&amp;SUBSTITUTE(TEXT(BD7,"#,##0.00"),"-","△")&amp;"】"))</f>
        <v>【261.51】</v>
      </c>
      <c r="BE6" s="22">
        <f>IF(BE7="",NA(),BE7)</f>
        <v>446.6</v>
      </c>
      <c r="BF6" s="22">
        <f t="shared" ref="BF6:BN6" si="7">IF(BF7="",NA(),BF7)</f>
        <v>429.05</v>
      </c>
      <c r="BG6" s="22">
        <f t="shared" si="7"/>
        <v>446.89</v>
      </c>
      <c r="BH6" s="22">
        <f t="shared" si="7"/>
        <v>459.75</v>
      </c>
      <c r="BI6" s="22">
        <f t="shared" si="7"/>
        <v>437.87</v>
      </c>
      <c r="BJ6" s="22">
        <f t="shared" si="7"/>
        <v>373.69</v>
      </c>
      <c r="BK6" s="22">
        <f t="shared" si="7"/>
        <v>370.12</v>
      </c>
      <c r="BL6" s="22">
        <f t="shared" si="7"/>
        <v>371.65</v>
      </c>
      <c r="BM6" s="22">
        <f t="shared" si="7"/>
        <v>397.1</v>
      </c>
      <c r="BN6" s="22">
        <f t="shared" si="7"/>
        <v>379.91</v>
      </c>
      <c r="BO6" s="21" t="str">
        <f>IF(BO7="","",IF(BO7="-","【-】","【"&amp;SUBSTITUTE(TEXT(BO7,"#,##0.00"),"-","△")&amp;"】"))</f>
        <v>【265.16】</v>
      </c>
      <c r="BP6" s="22">
        <f>IF(BP7="",NA(),BP7)</f>
        <v>118.89</v>
      </c>
      <c r="BQ6" s="22">
        <f t="shared" ref="BQ6:BY6" si="8">IF(BQ7="",NA(),BQ7)</f>
        <v>129.77000000000001</v>
      </c>
      <c r="BR6" s="22">
        <f t="shared" si="8"/>
        <v>127.64</v>
      </c>
      <c r="BS6" s="22">
        <f t="shared" si="8"/>
        <v>129.4</v>
      </c>
      <c r="BT6" s="22">
        <f t="shared" si="8"/>
        <v>128.72999999999999</v>
      </c>
      <c r="BU6" s="22">
        <f t="shared" si="8"/>
        <v>99.87</v>
      </c>
      <c r="BV6" s="22">
        <f t="shared" si="8"/>
        <v>100.42</v>
      </c>
      <c r="BW6" s="22">
        <f t="shared" si="8"/>
        <v>98.77</v>
      </c>
      <c r="BX6" s="22">
        <f t="shared" si="8"/>
        <v>95.79</v>
      </c>
      <c r="BY6" s="22">
        <f t="shared" si="8"/>
        <v>98.3</v>
      </c>
      <c r="BZ6" s="21" t="str">
        <f>IF(BZ7="","",IF(BZ7="-","【-】","【"&amp;SUBSTITUTE(TEXT(BZ7,"#,##0.00"),"-","△")&amp;"】"))</f>
        <v>【102.35】</v>
      </c>
      <c r="CA6" s="22">
        <f>IF(CA7="",NA(),CA7)</f>
        <v>109.15</v>
      </c>
      <c r="CB6" s="22">
        <f t="shared" ref="CB6:CJ6" si="9">IF(CB7="",NA(),CB7)</f>
        <v>107.01</v>
      </c>
      <c r="CC6" s="22">
        <f t="shared" si="9"/>
        <v>108.73</v>
      </c>
      <c r="CD6" s="22">
        <f t="shared" si="9"/>
        <v>106.99</v>
      </c>
      <c r="CE6" s="22">
        <f t="shared" si="9"/>
        <v>107.37</v>
      </c>
      <c r="CF6" s="22">
        <f t="shared" si="9"/>
        <v>171.81</v>
      </c>
      <c r="CG6" s="22">
        <f t="shared" si="9"/>
        <v>171.67</v>
      </c>
      <c r="CH6" s="22">
        <f t="shared" si="9"/>
        <v>173.67</v>
      </c>
      <c r="CI6" s="22">
        <f t="shared" si="9"/>
        <v>171.13</v>
      </c>
      <c r="CJ6" s="22">
        <f t="shared" si="9"/>
        <v>173.7</v>
      </c>
      <c r="CK6" s="21" t="str">
        <f>IF(CK7="","",IF(CK7="-","【-】","【"&amp;SUBSTITUTE(TEXT(CK7,"#,##0.00"),"-","△")&amp;"】"))</f>
        <v>【167.74】</v>
      </c>
      <c r="CL6" s="22">
        <f>IF(CL7="",NA(),CL7)</f>
        <v>59.22</v>
      </c>
      <c r="CM6" s="22">
        <f t="shared" ref="CM6:CU6" si="10">IF(CM7="",NA(),CM7)</f>
        <v>57.63</v>
      </c>
      <c r="CN6" s="22">
        <f t="shared" si="10"/>
        <v>56.67</v>
      </c>
      <c r="CO6" s="22">
        <f t="shared" si="10"/>
        <v>58.35</v>
      </c>
      <c r="CP6" s="22">
        <f t="shared" si="10"/>
        <v>57.77</v>
      </c>
      <c r="CQ6" s="22">
        <f t="shared" si="10"/>
        <v>60.03</v>
      </c>
      <c r="CR6" s="22">
        <f t="shared" si="10"/>
        <v>59.74</v>
      </c>
      <c r="CS6" s="22">
        <f t="shared" si="10"/>
        <v>59.67</v>
      </c>
      <c r="CT6" s="22">
        <f t="shared" si="10"/>
        <v>60.12</v>
      </c>
      <c r="CU6" s="22">
        <f t="shared" si="10"/>
        <v>60.34</v>
      </c>
      <c r="CV6" s="21" t="str">
        <f>IF(CV7="","",IF(CV7="-","【-】","【"&amp;SUBSTITUTE(TEXT(CV7,"#,##0.00"),"-","△")&amp;"】"))</f>
        <v>【60.29】</v>
      </c>
      <c r="CW6" s="22">
        <f>IF(CW7="",NA(),CW7)</f>
        <v>81.44</v>
      </c>
      <c r="CX6" s="22">
        <f t="shared" ref="CX6:DF6" si="11">IF(CX7="",NA(),CX7)</f>
        <v>81.849999999999994</v>
      </c>
      <c r="CY6" s="22">
        <f t="shared" si="11"/>
        <v>81.72</v>
      </c>
      <c r="CZ6" s="22">
        <f t="shared" si="11"/>
        <v>79.33</v>
      </c>
      <c r="DA6" s="22">
        <f t="shared" si="11"/>
        <v>78.739999999999995</v>
      </c>
      <c r="DB6" s="22">
        <f t="shared" si="11"/>
        <v>84.81</v>
      </c>
      <c r="DC6" s="22">
        <f t="shared" si="11"/>
        <v>84.8</v>
      </c>
      <c r="DD6" s="22">
        <f t="shared" si="11"/>
        <v>84.6</v>
      </c>
      <c r="DE6" s="22">
        <f t="shared" si="11"/>
        <v>84.24</v>
      </c>
      <c r="DF6" s="22">
        <f t="shared" si="11"/>
        <v>84.19</v>
      </c>
      <c r="DG6" s="21" t="str">
        <f>IF(DG7="","",IF(DG7="-","【-】","【"&amp;SUBSTITUTE(TEXT(DG7,"#,##0.00"),"-","△")&amp;"】"))</f>
        <v>【90.12】</v>
      </c>
      <c r="DH6" s="22">
        <f>IF(DH7="",NA(),DH7)</f>
        <v>44.4</v>
      </c>
      <c r="DI6" s="22">
        <f t="shared" ref="DI6:DQ6" si="12">IF(DI7="",NA(),DI7)</f>
        <v>44.96</v>
      </c>
      <c r="DJ6" s="22">
        <f t="shared" si="12"/>
        <v>46.03</v>
      </c>
      <c r="DK6" s="22">
        <f t="shared" si="12"/>
        <v>45.9</v>
      </c>
      <c r="DL6" s="22">
        <f t="shared" si="12"/>
        <v>47.31</v>
      </c>
      <c r="DM6" s="22">
        <f t="shared" si="12"/>
        <v>47.28</v>
      </c>
      <c r="DN6" s="22">
        <f t="shared" si="12"/>
        <v>47.66</v>
      </c>
      <c r="DO6" s="22">
        <f t="shared" si="12"/>
        <v>48.17</v>
      </c>
      <c r="DP6" s="22">
        <f t="shared" si="12"/>
        <v>48.83</v>
      </c>
      <c r="DQ6" s="22">
        <f t="shared" si="12"/>
        <v>49.96</v>
      </c>
      <c r="DR6" s="21" t="str">
        <f>IF(DR7="","",IF(DR7="-","【-】","【"&amp;SUBSTITUTE(TEXT(DR7,"#,##0.00"),"-","△")&amp;"】"))</f>
        <v>【50.88】</v>
      </c>
      <c r="DS6" s="22">
        <f>IF(DS7="",NA(),DS7)</f>
        <v>18.760000000000002</v>
      </c>
      <c r="DT6" s="22">
        <f t="shared" ref="DT6:EB6" si="13">IF(DT7="",NA(),DT7)</f>
        <v>19.690000000000001</v>
      </c>
      <c r="DU6" s="22">
        <f t="shared" si="13"/>
        <v>19.649999999999999</v>
      </c>
      <c r="DV6" s="22">
        <f t="shared" si="13"/>
        <v>19</v>
      </c>
      <c r="DW6" s="22">
        <f t="shared" si="13"/>
        <v>19.690000000000001</v>
      </c>
      <c r="DX6" s="22">
        <f t="shared" si="13"/>
        <v>12.19</v>
      </c>
      <c r="DY6" s="22">
        <f t="shared" si="13"/>
        <v>15.1</v>
      </c>
      <c r="DZ6" s="22">
        <f t="shared" si="13"/>
        <v>17.12</v>
      </c>
      <c r="EA6" s="22">
        <f t="shared" si="13"/>
        <v>18.18</v>
      </c>
      <c r="EB6" s="22">
        <f t="shared" si="13"/>
        <v>19.32</v>
      </c>
      <c r="EC6" s="21" t="str">
        <f>IF(EC7="","",IF(EC7="-","【-】","【"&amp;SUBSTITUTE(TEXT(EC7,"#,##0.00"),"-","△")&amp;"】"))</f>
        <v>【22.30】</v>
      </c>
      <c r="ED6" s="22">
        <f>IF(ED7="",NA(),ED7)</f>
        <v>0.63</v>
      </c>
      <c r="EE6" s="22">
        <f t="shared" ref="EE6:EM6" si="14">IF(EE7="",NA(),EE7)</f>
        <v>0.92</v>
      </c>
      <c r="EF6" s="22">
        <f t="shared" si="14"/>
        <v>0.93</v>
      </c>
      <c r="EG6" s="22">
        <f t="shared" si="14"/>
        <v>0.87</v>
      </c>
      <c r="EH6" s="22">
        <f t="shared" si="14"/>
        <v>0.47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362034</v>
      </c>
      <c r="D7" s="24">
        <v>46</v>
      </c>
      <c r="E7" s="24">
        <v>1</v>
      </c>
      <c r="F7" s="24">
        <v>0</v>
      </c>
      <c r="G7" s="24">
        <v>1</v>
      </c>
      <c r="H7" s="24" t="s">
        <v>93</v>
      </c>
      <c r="I7" s="24" t="s">
        <v>94</v>
      </c>
      <c r="J7" s="24" t="s">
        <v>95</v>
      </c>
      <c r="K7" s="24" t="s">
        <v>96</v>
      </c>
      <c r="L7" s="24" t="s">
        <v>97</v>
      </c>
      <c r="M7" s="24" t="s">
        <v>98</v>
      </c>
      <c r="N7" s="25" t="s">
        <v>99</v>
      </c>
      <c r="O7" s="25">
        <v>59.89</v>
      </c>
      <c r="P7" s="25">
        <v>97.47</v>
      </c>
      <c r="Q7" s="25">
        <v>2688</v>
      </c>
      <c r="R7" s="25">
        <v>36391</v>
      </c>
      <c r="S7" s="25">
        <v>45.37</v>
      </c>
      <c r="T7" s="25">
        <v>802.09</v>
      </c>
      <c r="U7" s="25">
        <v>35209</v>
      </c>
      <c r="V7" s="25">
        <v>39.54</v>
      </c>
      <c r="W7" s="25">
        <v>890.47</v>
      </c>
      <c r="X7" s="25">
        <v>116.82</v>
      </c>
      <c r="Y7" s="25">
        <v>126.56</v>
      </c>
      <c r="Z7" s="25">
        <v>125.78</v>
      </c>
      <c r="AA7" s="25">
        <v>127.03</v>
      </c>
      <c r="AB7" s="25">
        <v>126.35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116.31</v>
      </c>
      <c r="AU7" s="25">
        <v>143.57</v>
      </c>
      <c r="AV7" s="25">
        <v>220</v>
      </c>
      <c r="AW7" s="25">
        <v>225.53</v>
      </c>
      <c r="AX7" s="25">
        <v>210.86</v>
      </c>
      <c r="AY7" s="25">
        <v>357.34</v>
      </c>
      <c r="AZ7" s="25">
        <v>366.03</v>
      </c>
      <c r="BA7" s="25">
        <v>365.18</v>
      </c>
      <c r="BB7" s="25">
        <v>327.77</v>
      </c>
      <c r="BC7" s="25">
        <v>338.02</v>
      </c>
      <c r="BD7" s="25">
        <v>261.51</v>
      </c>
      <c r="BE7" s="25">
        <v>446.6</v>
      </c>
      <c r="BF7" s="25">
        <v>429.05</v>
      </c>
      <c r="BG7" s="25">
        <v>446.89</v>
      </c>
      <c r="BH7" s="25">
        <v>459.75</v>
      </c>
      <c r="BI7" s="25">
        <v>437.87</v>
      </c>
      <c r="BJ7" s="25">
        <v>373.69</v>
      </c>
      <c r="BK7" s="25">
        <v>370.12</v>
      </c>
      <c r="BL7" s="25">
        <v>371.65</v>
      </c>
      <c r="BM7" s="25">
        <v>397.1</v>
      </c>
      <c r="BN7" s="25">
        <v>379.91</v>
      </c>
      <c r="BO7" s="25">
        <v>265.16000000000003</v>
      </c>
      <c r="BP7" s="25">
        <v>118.89</v>
      </c>
      <c r="BQ7" s="25">
        <v>129.77000000000001</v>
      </c>
      <c r="BR7" s="25">
        <v>127.64</v>
      </c>
      <c r="BS7" s="25">
        <v>129.4</v>
      </c>
      <c r="BT7" s="25">
        <v>128.72999999999999</v>
      </c>
      <c r="BU7" s="25">
        <v>99.87</v>
      </c>
      <c r="BV7" s="25">
        <v>100.42</v>
      </c>
      <c r="BW7" s="25">
        <v>98.77</v>
      </c>
      <c r="BX7" s="25">
        <v>95.79</v>
      </c>
      <c r="BY7" s="25">
        <v>98.3</v>
      </c>
      <c r="BZ7" s="25">
        <v>102.35</v>
      </c>
      <c r="CA7" s="25">
        <v>109.15</v>
      </c>
      <c r="CB7" s="25">
        <v>107.01</v>
      </c>
      <c r="CC7" s="25">
        <v>108.73</v>
      </c>
      <c r="CD7" s="25">
        <v>106.99</v>
      </c>
      <c r="CE7" s="25">
        <v>107.37</v>
      </c>
      <c r="CF7" s="25">
        <v>171.81</v>
      </c>
      <c r="CG7" s="25">
        <v>171.67</v>
      </c>
      <c r="CH7" s="25">
        <v>173.67</v>
      </c>
      <c r="CI7" s="25">
        <v>171.13</v>
      </c>
      <c r="CJ7" s="25">
        <v>173.7</v>
      </c>
      <c r="CK7" s="25">
        <v>167.74</v>
      </c>
      <c r="CL7" s="25">
        <v>59.22</v>
      </c>
      <c r="CM7" s="25">
        <v>57.63</v>
      </c>
      <c r="CN7" s="25">
        <v>56.67</v>
      </c>
      <c r="CO7" s="25">
        <v>58.35</v>
      </c>
      <c r="CP7" s="25">
        <v>57.77</v>
      </c>
      <c r="CQ7" s="25">
        <v>60.03</v>
      </c>
      <c r="CR7" s="25">
        <v>59.74</v>
      </c>
      <c r="CS7" s="25">
        <v>59.67</v>
      </c>
      <c r="CT7" s="25">
        <v>60.12</v>
      </c>
      <c r="CU7" s="25">
        <v>60.34</v>
      </c>
      <c r="CV7" s="25">
        <v>60.29</v>
      </c>
      <c r="CW7" s="25">
        <v>81.44</v>
      </c>
      <c r="CX7" s="25">
        <v>81.849999999999994</v>
      </c>
      <c r="CY7" s="25">
        <v>81.72</v>
      </c>
      <c r="CZ7" s="25">
        <v>79.33</v>
      </c>
      <c r="DA7" s="25">
        <v>78.739999999999995</v>
      </c>
      <c r="DB7" s="25">
        <v>84.81</v>
      </c>
      <c r="DC7" s="25">
        <v>84.8</v>
      </c>
      <c r="DD7" s="25">
        <v>84.6</v>
      </c>
      <c r="DE7" s="25">
        <v>84.24</v>
      </c>
      <c r="DF7" s="25">
        <v>84.19</v>
      </c>
      <c r="DG7" s="25">
        <v>90.12</v>
      </c>
      <c r="DH7" s="25">
        <v>44.4</v>
      </c>
      <c r="DI7" s="25">
        <v>44.96</v>
      </c>
      <c r="DJ7" s="25">
        <v>46.03</v>
      </c>
      <c r="DK7" s="25">
        <v>45.9</v>
      </c>
      <c r="DL7" s="25">
        <v>47.31</v>
      </c>
      <c r="DM7" s="25">
        <v>47.28</v>
      </c>
      <c r="DN7" s="25">
        <v>47.66</v>
      </c>
      <c r="DO7" s="25">
        <v>48.17</v>
      </c>
      <c r="DP7" s="25">
        <v>48.83</v>
      </c>
      <c r="DQ7" s="25">
        <v>49.96</v>
      </c>
      <c r="DR7" s="25">
        <v>50.88</v>
      </c>
      <c r="DS7" s="25">
        <v>18.760000000000002</v>
      </c>
      <c r="DT7" s="25">
        <v>19.690000000000001</v>
      </c>
      <c r="DU7" s="25">
        <v>19.649999999999999</v>
      </c>
      <c r="DV7" s="25">
        <v>19</v>
      </c>
      <c r="DW7" s="25">
        <v>19.690000000000001</v>
      </c>
      <c r="DX7" s="25">
        <v>12.19</v>
      </c>
      <c r="DY7" s="25">
        <v>15.1</v>
      </c>
      <c r="DZ7" s="25">
        <v>17.12</v>
      </c>
      <c r="EA7" s="25">
        <v>18.18</v>
      </c>
      <c r="EB7" s="25">
        <v>19.32</v>
      </c>
      <c r="EC7" s="25">
        <v>22.3</v>
      </c>
      <c r="ED7" s="25">
        <v>0.63</v>
      </c>
      <c r="EE7" s="25">
        <v>0.92</v>
      </c>
      <c r="EF7" s="25">
        <v>0.93</v>
      </c>
      <c r="EG7" s="25">
        <v>0.87</v>
      </c>
      <c r="EH7" s="25">
        <v>0.47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cp:lastPrinted>2023-02-02T04:13:16Z</cp:lastPrinted>
  <dcterms:created xsi:type="dcterms:W3CDTF">2022-12-01T01:04:09Z</dcterms:created>
  <dcterms:modified xsi:type="dcterms:W3CDTF">2023-02-02T04:16:48Z</dcterms:modified>
  <cp:category/>
</cp:coreProperties>
</file>