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sv2020\各課共有フォルダ\経営企画課共有フォルダ\020_係\022_企画係\02 年次業務\３月 経営比較分析表の公表【HPへの掲載】\2023.01更新（R3年度分）\2023.01.12 公営企業に係る経営比較分析表（令和３年度決算）の分析等について\"/>
    </mc:Choice>
  </mc:AlternateContent>
  <workbookProtection workbookAlgorithmName="SHA-512" workbookHashValue="q/jeWJeYnCsJSw3o2xfR2pSyiJbgcVhRXfUiaEBDtY8tqtXLCznLDTSNvKjPtNdHBSV6forohhTE1urNkFNEfQ==" workbookSaltValue="VwncXwCqB1UMUC8H1WCH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<sst xmlns="http://schemas.openxmlformats.org/spreadsheetml/2006/main" count="228" uniqueCount="112">
  <si>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</si>
  <si>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</si>
  <si>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</si>
  <si>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</si>
  <si>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</si>
  <si>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</si>
  <si>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</si>
  <si>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</si>
  <si>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</si>
  <si>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</si>
  <si>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</si>
  <si>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</si>
  <si>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</si>
  <si>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</si>
  <si>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</si>
  <si>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</si>
  <si>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</si>
  <si>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</si>
  <si>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</si>
  <si>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</si>
  <si>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</si>
  <si>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</si>
  <si>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</si>
  <si>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</si>
  <si>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</si>
  <si>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</si>
  <si>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</si>
  <si>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</si>
  <si>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</si>
  <si>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</si>
  <si>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</si>
  <si>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</si>
  <si>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</si>
  <si>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</si>
  <si>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</si>
  <si>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</si>
  <si>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</si>
  <si>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</si>
  <si>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</si>
  <si>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</si>
  <si>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</si>
  <si>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</si>
  <si>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</si>
  <si>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</si>
  <si>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</si>
  <si>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</si>
  <si>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</si>
  <si>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</si>
  <si>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</si>
  <si>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</si>
  <si>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</si>
  <si>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</si>
  <si>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</si>
  <si>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</si>
  <si>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</si>
  <si>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</si>
  <si>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</si>
  <si>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</si>
  <si>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</si>
  <si>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</si>
  <si>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</si>
  <si>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</si>
  <si>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</si>
  <si>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</si>
  <si>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</si>
  <si>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</si>
  <si>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</si>
  <si>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</si>
  <si>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</si>
  <si>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</si>
  <si>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</si>
  <si>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</si>
  <si>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</si>
  <si>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</si>
  <si>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</si>
  <si>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</si>
  <si>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</si>
  <si>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</si>
  <si>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</si>
  <si>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</si>
  <si>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</si>
  <si>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</si>
  <si>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</si>
  <si>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</si>
  <si>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</si>
  <si>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</si>
  <si>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</si>
  <si>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</si>
  <si>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</si>
  <si>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</si>
  <si>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</si>
  <si>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</si>
  <si>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</si>
  <si>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</si>
  <si>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</si>
  <si>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</si>
  <si>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</si>
  <si>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</si>
  <si>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</si>
  <si>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</si>
  <si>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</si>
  <si>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</si>
  <si>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</si>
  <si>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</si>
  <si>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</si>
  <si>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</si>
  <si>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</si>
  <si>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</si>
  <si>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</si>
  <si>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22年4月に料金改定を行って以降、一定の収益が確保でき、経営の健全性は比較的確保されているものの、「企業債残高対給水収益比率」が類似団体平均と比較して非常に高い状況となっている、水需要の減少により「施設利用率」が低下している、老朽化に関する指標が悪化傾向であるなどの課題を抱えている。
　これらの課題に対応するため、「徳島市水道ビジョン2019」において、水需要予測に基づく適正規模・能力を考慮した施設の適正化や、施設の更新費用の抑制・平準化を図るため、補修・補強等による長寿命化対策等を進めると共に経営基盤の強化を図り、安全・安心な水道水を安定的に供給することに取り組んでいる。
</t>
    <phoneticPr fontId="4"/>
  </si>
  <si>
    <t>健全性
　①経常収支比率、③流動比率、⑤料金回収率は100%を上回っており、②累積欠損金比率も生じていないことから、現在は健全な経営状況であると言える。
　また、④企業債残高対給水収益比率は、改善傾向にあるものの類似団体平均と比較すると、依然として高い状況にある。
効率性
　⑦施設利用率は、水需要の減少により50%程度の低い状況が続いているが、⑥給水原価は、類似団体平均より約40円低く、⑧有収率が、95%以上となっていることから効率性は良好な状況であると言える。</t>
    <rPh sb="189" eb="190">
      <t>ヤク</t>
    </rPh>
    <phoneticPr fontId="4"/>
  </si>
  <si>
    <t>　①有形固定資産減価償却率が、類似団体平均と比較すると高い値となり、②管路経年化率は、類似団体平均と比較すると低い値となっているものの、両項目とも毎年上昇傾向であり、老朽化が進んでいると言える。
　③管路更新率は、類似団体平均を上回る状況となっている。</t>
    <rPh sb="27" eb="28">
      <t>タカ</t>
    </rPh>
    <rPh sb="55" eb="56">
      <t>ヒク</t>
    </rPh>
    <rPh sb="68" eb="69">
      <t>リョウ</t>
    </rPh>
    <rPh sb="69" eb="71">
      <t>コウモク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</si>
</sst>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0.44</c:v>
                </c:pt>
                <c:pt idx="1">
                  <c:v>0.9</c:v>
                </c:pt>
                <c:pt idx="2">
                  <c:v>0.9</c:v>
                </c:pt>
                <c:pt idx="3">
                  <c:v>1.01</c:v>
                </c:pt>
                <c:pt idx="4">
                  <c:v>0.89</c:v>
                </c:pt>
              </c:numCache>
            </c:numRef>
          </c:val>
          <c:extLst>
            <c:ext xmlns:c16="http://schemas.microsoft.com/office/drawing/2014/chart" uri="{C3380CC4-5D6E-409C-BE32-E72D297353CC}">
              <c16:uniqueId val="{00000000-5076-4044-BBE4-DB70F38D03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5076-4044-BBE4-DB70F38D03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51.06</c:v>
                </c:pt>
                <c:pt idx="1">
                  <c:v>50.57</c:v>
                </c:pt>
                <c:pt idx="2">
                  <c:v>50.21</c:v>
                </c:pt>
                <c:pt idx="3">
                  <c:v>50.3</c:v>
                </c:pt>
                <c:pt idx="4">
                  <c:v>49.44</c:v>
                </c:pt>
              </c:numCache>
            </c:numRef>
          </c:val>
          <c:extLst>
            <c:ext xmlns:c16="http://schemas.microsoft.com/office/drawing/2014/chart" uri="{C3380CC4-5D6E-409C-BE32-E72D297353CC}">
              <c16:uniqueId val="{00000000-E10A-4593-88A6-153C5CE09D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E10A-4593-88A6-153C5CE09D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96.2</c:v>
                </c:pt>
                <c:pt idx="1">
                  <c:v>95.95</c:v>
                </c:pt>
                <c:pt idx="2">
                  <c:v>95.03</c:v>
                </c:pt>
                <c:pt idx="3">
                  <c:v>95.79</c:v>
                </c:pt>
                <c:pt idx="4">
                  <c:v>95.54</c:v>
                </c:pt>
              </c:numCache>
            </c:numRef>
          </c:val>
          <c:extLst>
            <c:ext xmlns:c16="http://schemas.microsoft.com/office/drawing/2014/chart" uri="{C3380CC4-5D6E-409C-BE32-E72D297353CC}">
              <c16:uniqueId val="{00000000-EFFB-4FC3-AE6C-D901105C45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EFFB-4FC3-AE6C-D901105C45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117.99</c:v>
                </c:pt>
                <c:pt idx="1">
                  <c:v>115.88</c:v>
                </c:pt>
                <c:pt idx="2">
                  <c:v>112.09</c:v>
                </c:pt>
                <c:pt idx="3">
                  <c:v>114.61</c:v>
                </c:pt>
                <c:pt idx="4">
                  <c:v>114.4</c:v>
                </c:pt>
              </c:numCache>
            </c:numRef>
          </c:val>
          <c:extLst>
            <c:ext xmlns:c16="http://schemas.microsoft.com/office/drawing/2014/chart" uri="{C3380CC4-5D6E-409C-BE32-E72D297353CC}">
              <c16:uniqueId val="{00000000-D757-445D-B5A6-4774592E74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D757-445D-B5A6-4774592E74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46.37</c:v>
                </c:pt>
                <c:pt idx="1">
                  <c:v>48</c:v>
                </c:pt>
                <c:pt idx="2">
                  <c:v>49.39</c:v>
                </c:pt>
                <c:pt idx="3">
                  <c:v>50.19</c:v>
                </c:pt>
                <c:pt idx="4">
                  <c:v>51.59</c:v>
                </c:pt>
              </c:numCache>
            </c:numRef>
          </c:val>
          <c:extLst>
            <c:ext xmlns:c16="http://schemas.microsoft.com/office/drawing/2014/chart" uri="{C3380CC4-5D6E-409C-BE32-E72D297353CC}">
              <c16:uniqueId val="{00000000-577A-46E6-A8BD-14C3418A8A4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577A-46E6-A8BD-14C3418A8A4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14.22</c:v>
                </c:pt>
                <c:pt idx="1">
                  <c:v>16.899999999999999</c:v>
                </c:pt>
                <c:pt idx="2">
                  <c:v>17.38</c:v>
                </c:pt>
                <c:pt idx="3">
                  <c:v>17.329999999999998</c:v>
                </c:pt>
                <c:pt idx="4">
                  <c:v>17.37</c:v>
                </c:pt>
              </c:numCache>
            </c:numRef>
          </c:val>
          <c:extLst>
            <c:ext xmlns:c16="http://schemas.microsoft.com/office/drawing/2014/chart" uri="{C3380CC4-5D6E-409C-BE32-E72D297353CC}">
              <c16:uniqueId val="{00000000-7FC5-4C9F-8791-AA599FA6BC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7FC5-4C9F-8791-AA599FA6BC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A6-420C-A59F-801B0469C1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ABA6-420C-A59F-801B0469C1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301.66000000000003</c:v>
                </c:pt>
                <c:pt idx="1">
                  <c:v>297.36</c:v>
                </c:pt>
                <c:pt idx="2">
                  <c:v>295.08</c:v>
                </c:pt>
                <c:pt idx="3">
                  <c:v>287.44</c:v>
                </c:pt>
                <c:pt idx="4">
                  <c:v>289.25</c:v>
                </c:pt>
              </c:numCache>
            </c:numRef>
          </c:val>
          <c:extLst>
            <c:ext xmlns:c16="http://schemas.microsoft.com/office/drawing/2014/chart" uri="{C3380CC4-5D6E-409C-BE32-E72D297353CC}">
              <c16:uniqueId val="{00000000-1A5C-462E-B5F5-BA73422C11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1A5C-462E-B5F5-BA73422C11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486.94</c:v>
                </c:pt>
                <c:pt idx="1">
                  <c:v>470.52</c:v>
                </c:pt>
                <c:pt idx="2">
                  <c:v>456.66</c:v>
                </c:pt>
                <c:pt idx="3">
                  <c:v>437.55</c:v>
                </c:pt>
                <c:pt idx="4">
                  <c:v>424.41</c:v>
                </c:pt>
              </c:numCache>
            </c:numRef>
          </c:val>
          <c:extLst>
            <c:ext xmlns:c16="http://schemas.microsoft.com/office/drawing/2014/chart" uri="{C3380CC4-5D6E-409C-BE32-E72D297353CC}">
              <c16:uniqueId val="{00000000-271D-460A-A459-9BBB3A979B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271D-460A-A459-9BBB3A979B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115.47</c:v>
                </c:pt>
                <c:pt idx="1">
                  <c:v>113.13</c:v>
                </c:pt>
                <c:pt idx="2">
                  <c:v>109.19</c:v>
                </c:pt>
                <c:pt idx="3">
                  <c:v>112.63</c:v>
                </c:pt>
                <c:pt idx="4">
                  <c:v>112.43</c:v>
                </c:pt>
              </c:numCache>
            </c:numRef>
          </c:val>
          <c:extLst>
            <c:ext xmlns:c16="http://schemas.microsoft.com/office/drawing/2014/chart" uri="{C3380CC4-5D6E-409C-BE32-E72D297353CC}">
              <c16:uniqueId val="{00000000-99C5-4C21-9751-6A53070822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99C5-4C21-9751-6A53070822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122.27</c:v>
                </c:pt>
                <c:pt idx="1">
                  <c:v>124.29</c:v>
                </c:pt>
                <c:pt idx="2">
                  <c:v>128.37</c:v>
                </c:pt>
                <c:pt idx="3">
                  <c:v>123.24</c:v>
                </c:pt>
                <c:pt idx="4">
                  <c:v>122.89</c:v>
                </c:pt>
              </c:numCache>
            </c:numRef>
          </c:val>
          <c:extLst>
            <c:ext xmlns:c16="http://schemas.microsoft.com/office/drawing/2014/chart" uri="{C3380CC4-5D6E-409C-BE32-E72D297353CC}">
              <c16:uniqueId val="{00000000-7914-490F-91F3-AE3471F1E3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7914-490F-91F3-AE3471F1E3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Normal="100" workbookViewId="0">
      <selection activeCell="CE67" sqref="CE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徳島県　徳島市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250723</v>
      </c>
      <c r="AM8" s="45"/>
      <c r="AN8" s="45"/>
      <c r="AO8" s="45"/>
      <c r="AP8" s="45"/>
      <c r="AQ8" s="45"/>
      <c r="AR8" s="45"/>
      <c r="AS8" s="45"/>
      <c r="AT8" s="46">
        <f>データ!$S$6</f>
        <v>191.52</v>
      </c>
      <c r="AU8" s="47"/>
      <c r="AV8" s="47"/>
      <c r="AW8" s="47"/>
      <c r="AX8" s="47"/>
      <c r="AY8" s="47"/>
      <c r="AZ8" s="47"/>
      <c r="BA8" s="47"/>
      <c r="BB8" s="48">
        <f>データ!$T$6</f>
        <v>1309.1199999999999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62.92</v>
      </c>
      <c r="J10" s="47"/>
      <c r="K10" s="47"/>
      <c r="L10" s="47"/>
      <c r="M10" s="47"/>
      <c r="N10" s="47"/>
      <c r="O10" s="81"/>
      <c r="P10" s="48">
        <f>データ!$P$6</f>
        <v>93.3</v>
      </c>
      <c r="Q10" s="48"/>
      <c r="R10" s="48"/>
      <c r="S10" s="48"/>
      <c r="T10" s="48"/>
      <c r="U10" s="48"/>
      <c r="V10" s="48"/>
      <c r="W10" s="45">
        <f>データ!$Q$6</f>
        <v>2437</v>
      </c>
      <c r="X10" s="45"/>
      <c r="Y10" s="45"/>
      <c r="Z10" s="45"/>
      <c r="AA10" s="45"/>
      <c r="AB10" s="45"/>
      <c r="AC10" s="45"/>
      <c r="AD10" s="2"/>
      <c r="AE10" s="2"/>
      <c r="AF10" s="2"/>
      <c r="AG10" s="2"/>
      <c r="AH10" s="2"/>
      <c r="AI10" s="2"/>
      <c r="AJ10" s="2"/>
      <c r="AK10" s="2"/>
      <c r="AL10" s="45">
        <f>データ!$U$6</f>
        <v>233215</v>
      </c>
      <c r="AM10" s="45"/>
      <c r="AN10" s="45"/>
      <c r="AO10" s="45"/>
      <c r="AP10" s="45"/>
      <c r="AQ10" s="45"/>
      <c r="AR10" s="45"/>
      <c r="AS10" s="45"/>
      <c r="AT10" s="46">
        <f>データ!$V$6</f>
        <v>105.63</v>
      </c>
      <c r="AU10" s="47"/>
      <c r="AV10" s="47"/>
      <c r="AW10" s="47"/>
      <c r="AX10" s="47"/>
      <c r="AY10" s="47"/>
      <c r="AZ10" s="47"/>
      <c r="BA10" s="47"/>
      <c r="BB10" s="48">
        <f>データ!$W$6</f>
        <v>2207.85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HoimheKTIcL9V6z8G7N1LupuWFMzuqk/A33bsuqQXgo9Fnmy5B04F0yAbcIXTjA9YHb6QQRXKk5JkjK8dHEvA==" saltValue="QTPQEXdhqTiPXGFSuMiJ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362018</v>
      </c>
      <c r="D6" s="20">
        <f t="shared" si="3"/>
        <v>46</v>
      </c>
      <c r="E6" s="20">
        <f t="shared" si="3"/>
        <v>1</v>
      </c>
      <c r="F6" s="20">
        <f t="shared" si="3"/>
        <v>0</v>
      </c>
      <c r="G6" s="20">
        <f t="shared" si="3"/>
        <v>1</v>
      </c>
      <c r="H6" s="20" t="str">
        <f t="shared" si="3"/>
        <v>徳島県　徳島市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62.92</v>
      </c>
      <c r="P6" s="21">
        <f t="shared" si="3"/>
        <v>93.3</v>
      </c>
      <c r="Q6" s="21">
        <f t="shared" si="3"/>
        <v>2437</v>
      </c>
      <c r="R6" s="21">
        <f t="shared" si="3"/>
        <v>250723</v>
      </c>
      <c r="S6" s="21">
        <f t="shared" si="3"/>
        <v>191.52</v>
      </c>
      <c r="T6" s="21">
        <f t="shared" si="3"/>
        <v>1309.1199999999999</v>
      </c>
      <c r="U6" s="21">
        <f t="shared" si="3"/>
        <v>233215</v>
      </c>
      <c r="V6" s="21">
        <f t="shared" si="3"/>
        <v>105.63</v>
      </c>
      <c r="W6" s="21">
        <f t="shared" si="3"/>
        <v>2207.85</v>
      </c>
      <c r="X6" s="22">
        <f>IF(X7="",NA(),X7)</f>
        <v>117.99</v>
      </c>
      <c r="Y6" s="22">
        <f t="shared" ref="Y6:AG6" si="4">IF(Y7="",NA(),Y7)</f>
        <v>115.88</v>
      </c>
      <c r="Z6" s="22">
        <f t="shared" si="4"/>
        <v>112.09</v>
      </c>
      <c r="AA6" s="22">
        <f t="shared" si="4"/>
        <v>114.61</v>
      </c>
      <c r="AB6" s="22">
        <f t="shared" si="4"/>
        <v>114.4</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301.66000000000003</v>
      </c>
      <c r="AU6" s="22">
        <f t="shared" ref="AU6:BC6" si="6">IF(AU7="",NA(),AU7)</f>
        <v>297.36</v>
      </c>
      <c r="AV6" s="22">
        <f t="shared" si="6"/>
        <v>295.08</v>
      </c>
      <c r="AW6" s="22">
        <f t="shared" si="6"/>
        <v>287.44</v>
      </c>
      <c r="AX6" s="22">
        <f t="shared" si="6"/>
        <v>289.25</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486.94</v>
      </c>
      <c r="BF6" s="22">
        <f t="shared" ref="BF6:BN6" si="7">IF(BF7="",NA(),BF7)</f>
        <v>470.52</v>
      </c>
      <c r="BG6" s="22">
        <f t="shared" si="7"/>
        <v>456.66</v>
      </c>
      <c r="BH6" s="22">
        <f t="shared" si="7"/>
        <v>437.55</v>
      </c>
      <c r="BI6" s="22">
        <f t="shared" si="7"/>
        <v>424.41</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115.47</v>
      </c>
      <c r="BQ6" s="22">
        <f t="shared" ref="BQ6:BY6" si="8">IF(BQ7="",NA(),BQ7)</f>
        <v>113.13</v>
      </c>
      <c r="BR6" s="22">
        <f t="shared" si="8"/>
        <v>109.19</v>
      </c>
      <c r="BS6" s="22">
        <f t="shared" si="8"/>
        <v>112.63</v>
      </c>
      <c r="BT6" s="22">
        <f t="shared" si="8"/>
        <v>112.43</v>
      </c>
      <c r="BU6" s="22">
        <f t="shared" si="8"/>
        <v>106.02</v>
      </c>
      <c r="BV6" s="22">
        <f t="shared" si="8"/>
        <v>104.84</v>
      </c>
      <c r="BW6" s="22">
        <f t="shared" si="8"/>
        <v>106.11</v>
      </c>
      <c r="BX6" s="22">
        <f t="shared" si="8"/>
        <v>103.75</v>
      </c>
      <c r="BY6" s="22">
        <f t="shared" si="8"/>
        <v>105.3</v>
      </c>
      <c r="BZ6" s="21" t="str">
        <f>IF(BZ7="","",IF(BZ7="-","【-】","【"&amp;SUBSTITUTE(TEXT(BZ7,"#,##0.00"),"-","△")&amp;"】"))</f>
        <v>【102.35】</v>
      </c>
      <c r="CA6" s="22">
        <f>IF(CA7="",NA(),CA7)</f>
        <v>122.27</v>
      </c>
      <c r="CB6" s="22">
        <f t="shared" ref="CB6:CJ6" si="9">IF(CB7="",NA(),CB7)</f>
        <v>124.29</v>
      </c>
      <c r="CC6" s="22">
        <f t="shared" si="9"/>
        <v>128.37</v>
      </c>
      <c r="CD6" s="22">
        <f t="shared" si="9"/>
        <v>123.24</v>
      </c>
      <c r="CE6" s="22">
        <f t="shared" si="9"/>
        <v>122.89</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51.06</v>
      </c>
      <c r="CM6" s="22">
        <f t="shared" ref="CM6:CU6" si="10">IF(CM7="",NA(),CM7)</f>
        <v>50.57</v>
      </c>
      <c r="CN6" s="22">
        <f t="shared" si="10"/>
        <v>50.21</v>
      </c>
      <c r="CO6" s="22">
        <f t="shared" si="10"/>
        <v>50.3</v>
      </c>
      <c r="CP6" s="22">
        <f t="shared" si="10"/>
        <v>49.44</v>
      </c>
      <c r="CQ6" s="22">
        <f t="shared" si="10"/>
        <v>62.88</v>
      </c>
      <c r="CR6" s="22">
        <f t="shared" si="10"/>
        <v>62.32</v>
      </c>
      <c r="CS6" s="22">
        <f t="shared" si="10"/>
        <v>61.71</v>
      </c>
      <c r="CT6" s="22">
        <f t="shared" si="10"/>
        <v>63.12</v>
      </c>
      <c r="CU6" s="22">
        <f t="shared" si="10"/>
        <v>62.57</v>
      </c>
      <c r="CV6" s="21" t="str">
        <f>IF(CV7="","",IF(CV7="-","【-】","【"&amp;SUBSTITUTE(TEXT(CV7,"#,##0.00"),"-","△")&amp;"】"))</f>
        <v>【60.29】</v>
      </c>
      <c r="CW6" s="22">
        <f>IF(CW7="",NA(),CW7)</f>
        <v>96.2</v>
      </c>
      <c r="CX6" s="22">
        <f t="shared" ref="CX6:DF6" si="11">IF(CX7="",NA(),CX7)</f>
        <v>95.95</v>
      </c>
      <c r="CY6" s="22">
        <f t="shared" si="11"/>
        <v>95.03</v>
      </c>
      <c r="CZ6" s="22">
        <f t="shared" si="11"/>
        <v>95.79</v>
      </c>
      <c r="DA6" s="22">
        <f t="shared" si="11"/>
        <v>95.54</v>
      </c>
      <c r="DB6" s="22">
        <f t="shared" si="11"/>
        <v>90.13</v>
      </c>
      <c r="DC6" s="22">
        <f t="shared" si="11"/>
        <v>90.19</v>
      </c>
      <c r="DD6" s="22">
        <f t="shared" si="11"/>
        <v>90.03</v>
      </c>
      <c r="DE6" s="22">
        <f t="shared" si="11"/>
        <v>90.09</v>
      </c>
      <c r="DF6" s="22">
        <f t="shared" si="11"/>
        <v>90.21</v>
      </c>
      <c r="DG6" s="21" t="str">
        <f>IF(DG7="","",IF(DG7="-","【-】","【"&amp;SUBSTITUTE(TEXT(DG7,"#,##0.00"),"-","△")&amp;"】"))</f>
        <v>【90.12】</v>
      </c>
      <c r="DH6" s="22">
        <f>IF(DH7="",NA(),DH7)</f>
        <v>46.37</v>
      </c>
      <c r="DI6" s="22">
        <f t="shared" ref="DI6:DQ6" si="12">IF(DI7="",NA(),DI7)</f>
        <v>48</v>
      </c>
      <c r="DJ6" s="22">
        <f t="shared" si="12"/>
        <v>49.39</v>
      </c>
      <c r="DK6" s="22">
        <f t="shared" si="12"/>
        <v>50.19</v>
      </c>
      <c r="DL6" s="22">
        <f t="shared" si="12"/>
        <v>51.59</v>
      </c>
      <c r="DM6" s="22">
        <f t="shared" si="12"/>
        <v>48.01</v>
      </c>
      <c r="DN6" s="22">
        <f t="shared" si="12"/>
        <v>48.86</v>
      </c>
      <c r="DO6" s="22">
        <f t="shared" si="12"/>
        <v>49.6</v>
      </c>
      <c r="DP6" s="22">
        <f t="shared" si="12"/>
        <v>50.31</v>
      </c>
      <c r="DQ6" s="22">
        <f t="shared" si="12"/>
        <v>50.74</v>
      </c>
      <c r="DR6" s="21" t="str">
        <f>IF(DR7="","",IF(DR7="-","【-】","【"&amp;SUBSTITUTE(TEXT(DR7,"#,##0.00"),"-","△")&amp;"】"))</f>
        <v>【50.88】</v>
      </c>
      <c r="DS6" s="22">
        <f>IF(DS7="",NA(),DS7)</f>
        <v>14.22</v>
      </c>
      <c r="DT6" s="22">
        <f t="shared" ref="DT6:EB6" si="13">IF(DT7="",NA(),DT7)</f>
        <v>16.899999999999999</v>
      </c>
      <c r="DU6" s="22">
        <f t="shared" si="13"/>
        <v>17.38</v>
      </c>
      <c r="DV6" s="22">
        <f t="shared" si="13"/>
        <v>17.329999999999998</v>
      </c>
      <c r="DW6" s="22">
        <f t="shared" si="13"/>
        <v>17.37</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0.44</v>
      </c>
      <c r="EE6" s="22">
        <f t="shared" ref="EE6:EM6" si="14">IF(EE7="",NA(),EE7)</f>
        <v>0.9</v>
      </c>
      <c r="EF6" s="22">
        <f t="shared" si="14"/>
        <v>0.9</v>
      </c>
      <c r="EG6" s="22">
        <f t="shared" si="14"/>
        <v>1.01</v>
      </c>
      <c r="EH6" s="22">
        <f t="shared" si="14"/>
        <v>0.89</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362018</v>
      </c>
      <c r="D7" s="24">
        <v>46</v>
      </c>
      <c r="E7" s="24">
        <v>1</v>
      </c>
      <c r="F7" s="24">
        <v>0</v>
      </c>
      <c r="G7" s="24">
        <v>1</v>
      </c>
      <c r="H7" s="24" t="s">
        <v>92</v>
      </c>
      <c r="I7" s="24" t="s">
        <v>93</v>
      </c>
      <c r="J7" s="24" t="s">
        <v>94</v>
      </c>
      <c r="K7" s="24" t="s">
        <v>95</v>
      </c>
      <c r="L7" s="24" t="s">
        <v>96</v>
      </c>
      <c r="M7" s="24" t="s">
        <v>97</v>
      </c>
      <c r="N7" s="25" t="s">
        <v>98</v>
      </c>
      <c r="O7" s="25">
        <v>62.92</v>
      </c>
      <c r="P7" s="25">
        <v>93.3</v>
      </c>
      <c r="Q7" s="25">
        <v>2437</v>
      </c>
      <c r="R7" s="25">
        <v>250723</v>
      </c>
      <c r="S7" s="25">
        <v>191.52</v>
      </c>
      <c r="T7" s="25">
        <v>1309.1199999999999</v>
      </c>
      <c r="U7" s="25">
        <v>233215</v>
      </c>
      <c r="V7" s="25">
        <v>105.63</v>
      </c>
      <c r="W7" s="25">
        <v>2207.85</v>
      </c>
      <c r="X7" s="25">
        <v>117.99</v>
      </c>
      <c r="Y7" s="25">
        <v>115.88</v>
      </c>
      <c r="Z7" s="25">
        <v>112.09</v>
      </c>
      <c r="AA7" s="25">
        <v>114.61</v>
      </c>
      <c r="AB7" s="25">
        <v>114.4</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301.66000000000003</v>
      </c>
      <c r="AU7" s="25">
        <v>297.36</v>
      </c>
      <c r="AV7" s="25">
        <v>295.08</v>
      </c>
      <c r="AW7" s="25">
        <v>287.44</v>
      </c>
      <c r="AX7" s="25">
        <v>289.25</v>
      </c>
      <c r="AY7" s="25">
        <v>307.83</v>
      </c>
      <c r="AZ7" s="25">
        <v>318.89</v>
      </c>
      <c r="BA7" s="25">
        <v>309.10000000000002</v>
      </c>
      <c r="BB7" s="25">
        <v>306.08</v>
      </c>
      <c r="BC7" s="25">
        <v>306.14999999999998</v>
      </c>
      <c r="BD7" s="25">
        <v>261.51</v>
      </c>
      <c r="BE7" s="25">
        <v>486.94</v>
      </c>
      <c r="BF7" s="25">
        <v>470.52</v>
      </c>
      <c r="BG7" s="25">
        <v>456.66</v>
      </c>
      <c r="BH7" s="25">
        <v>437.55</v>
      </c>
      <c r="BI7" s="25">
        <v>424.41</v>
      </c>
      <c r="BJ7" s="25">
        <v>295.44</v>
      </c>
      <c r="BK7" s="25">
        <v>290.07</v>
      </c>
      <c r="BL7" s="25">
        <v>290.42</v>
      </c>
      <c r="BM7" s="25">
        <v>294.66000000000003</v>
      </c>
      <c r="BN7" s="25">
        <v>285.27</v>
      </c>
      <c r="BO7" s="25">
        <v>265.16000000000003</v>
      </c>
      <c r="BP7" s="25">
        <v>115.47</v>
      </c>
      <c r="BQ7" s="25">
        <v>113.13</v>
      </c>
      <c r="BR7" s="25">
        <v>109.19</v>
      </c>
      <c r="BS7" s="25">
        <v>112.63</v>
      </c>
      <c r="BT7" s="25">
        <v>112.43</v>
      </c>
      <c r="BU7" s="25">
        <v>106.02</v>
      </c>
      <c r="BV7" s="25">
        <v>104.84</v>
      </c>
      <c r="BW7" s="25">
        <v>106.11</v>
      </c>
      <c r="BX7" s="25">
        <v>103.75</v>
      </c>
      <c r="BY7" s="25">
        <v>105.3</v>
      </c>
      <c r="BZ7" s="25">
        <v>102.35</v>
      </c>
      <c r="CA7" s="25">
        <v>122.27</v>
      </c>
      <c r="CB7" s="25">
        <v>124.29</v>
      </c>
      <c r="CC7" s="25">
        <v>128.37</v>
      </c>
      <c r="CD7" s="25">
        <v>123.24</v>
      </c>
      <c r="CE7" s="25">
        <v>122.89</v>
      </c>
      <c r="CF7" s="25">
        <v>158.6</v>
      </c>
      <c r="CG7" s="25">
        <v>161.82</v>
      </c>
      <c r="CH7" s="25">
        <v>161.03</v>
      </c>
      <c r="CI7" s="25">
        <v>159.93</v>
      </c>
      <c r="CJ7" s="25">
        <v>162.77000000000001</v>
      </c>
      <c r="CK7" s="25">
        <v>167.74</v>
      </c>
      <c r="CL7" s="25">
        <v>51.06</v>
      </c>
      <c r="CM7" s="25">
        <v>50.57</v>
      </c>
      <c r="CN7" s="25">
        <v>50.21</v>
      </c>
      <c r="CO7" s="25">
        <v>50.3</v>
      </c>
      <c r="CP7" s="25">
        <v>49.44</v>
      </c>
      <c r="CQ7" s="25">
        <v>62.88</v>
      </c>
      <c r="CR7" s="25">
        <v>62.32</v>
      </c>
      <c r="CS7" s="25">
        <v>61.71</v>
      </c>
      <c r="CT7" s="25">
        <v>63.12</v>
      </c>
      <c r="CU7" s="25">
        <v>62.57</v>
      </c>
      <c r="CV7" s="25">
        <v>60.29</v>
      </c>
      <c r="CW7" s="25">
        <v>96.2</v>
      </c>
      <c r="CX7" s="25">
        <v>95.95</v>
      </c>
      <c r="CY7" s="25">
        <v>95.03</v>
      </c>
      <c r="CZ7" s="25">
        <v>95.79</v>
      </c>
      <c r="DA7" s="25">
        <v>95.54</v>
      </c>
      <c r="DB7" s="25">
        <v>90.13</v>
      </c>
      <c r="DC7" s="25">
        <v>90.19</v>
      </c>
      <c r="DD7" s="25">
        <v>90.03</v>
      </c>
      <c r="DE7" s="25">
        <v>90.09</v>
      </c>
      <c r="DF7" s="25">
        <v>90.21</v>
      </c>
      <c r="DG7" s="25">
        <v>90.12</v>
      </c>
      <c r="DH7" s="25">
        <v>46.37</v>
      </c>
      <c r="DI7" s="25">
        <v>48</v>
      </c>
      <c r="DJ7" s="25">
        <v>49.39</v>
      </c>
      <c r="DK7" s="25">
        <v>50.19</v>
      </c>
      <c r="DL7" s="25">
        <v>51.59</v>
      </c>
      <c r="DM7" s="25">
        <v>48.01</v>
      </c>
      <c r="DN7" s="25">
        <v>48.86</v>
      </c>
      <c r="DO7" s="25">
        <v>49.6</v>
      </c>
      <c r="DP7" s="25">
        <v>50.31</v>
      </c>
      <c r="DQ7" s="25">
        <v>50.74</v>
      </c>
      <c r="DR7" s="25">
        <v>50.88</v>
      </c>
      <c r="DS7" s="25">
        <v>14.22</v>
      </c>
      <c r="DT7" s="25">
        <v>16.899999999999999</v>
      </c>
      <c r="DU7" s="25">
        <v>17.38</v>
      </c>
      <c r="DV7" s="25">
        <v>17.329999999999998</v>
      </c>
      <c r="DW7" s="25">
        <v>17.37</v>
      </c>
      <c r="DX7" s="25">
        <v>16.600000000000001</v>
      </c>
      <c r="DY7" s="25">
        <v>18.510000000000002</v>
      </c>
      <c r="DZ7" s="25">
        <v>20.49</v>
      </c>
      <c r="EA7" s="25">
        <v>21.34</v>
      </c>
      <c r="EB7" s="25">
        <v>23.27</v>
      </c>
      <c r="EC7" s="25">
        <v>22.3</v>
      </c>
      <c r="ED7" s="25">
        <v>0.44</v>
      </c>
      <c r="EE7" s="25">
        <v>0.9</v>
      </c>
      <c r="EF7" s="25">
        <v>0.9</v>
      </c>
      <c r="EG7" s="25">
        <v>1.01</v>
      </c>
      <c r="EH7" s="25">
        <v>0.89</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企画</cp:lastModifiedBy>
  <cp:lastPrinted>2023-01-12T06:40:14Z</cp:lastPrinted>
  <dcterms:created xsi:type="dcterms:W3CDTF">2022-12-01T01:04:08Z</dcterms:created>
  <dcterms:modified xsi:type="dcterms:W3CDTF">2023-01-12T07:20:05Z</dcterms:modified>
  <cp:category/>
</cp:coreProperties>
</file>