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9090" tabRatio="595" activeTab="0"/>
  </bookViews>
  <sheets>
    <sheet name="当初比較" sheetId="1" r:id="rId1"/>
    <sheet name="前年度比較" sheetId="2" r:id="rId2"/>
    <sheet name="臨時財政対策債" sheetId="3" r:id="rId3"/>
    <sheet name="合計・当初比較" sheetId="4" r:id="rId4"/>
    <sheet name="合計・前年度比較" sheetId="5" r:id="rId5"/>
  </sheets>
  <externalReferences>
    <externalReference r:id="rId8"/>
  </externalReferences>
  <definedNames>
    <definedName name="_xlnm.Print_Area" localSheetId="4">'合計・前年度比較'!$A$1:$G$37</definedName>
    <definedName name="_xlnm.Print_Area" localSheetId="3">'合計・当初比較'!$A$1:$G$37</definedName>
    <definedName name="_xlnm.Print_Area" localSheetId="1">'前年度比較'!$A$1:$G$37</definedName>
    <definedName name="_xlnm.Print_Area" localSheetId="0">'当初比較'!$A$1:$G$39</definedName>
    <definedName name="_xlnm.Print_Area" localSheetId="2">'臨時財政対策債'!$A$1:$G$37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<sst xmlns="http://schemas.openxmlformats.org/spreadsheetml/2006/main" count="190" uniqueCount="71">
  <si>
    <t>（単位：千円、％）</t>
  </si>
  <si>
    <t>市町村名</t>
  </si>
  <si>
    <t>増減額</t>
  </si>
  <si>
    <t>増減率</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</si>
  <si>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</si>
  <si>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</si>
  <si>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</si>
  <si>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</si>
  <si>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</si>
  <si>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</si>
  <si>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</si>
  <si>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</si>
  <si>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</si>
  <si>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</si>
  <si>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</si>
  <si>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</si>
  <si>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</si>
  <si>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</si>
  <si>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</si>
  <si>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</si>
  <si>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</si>
  <si>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</si>
  <si>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</si>
  <si>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</si>
  <si>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</si>
  <si>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</si>
  <si>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</si>
  <si>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</si>
  <si>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</si>
  <si>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</si>
  <si>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</si>
  <si>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</si>
  <si>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</si>
  <si>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</si>
  <si>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</si>
  <si>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</si>
  <si>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</si>
  <si>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</si>
  <si>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</si>
  <si>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</si>
  <si>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</si>
  <si>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</si>
  <si>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A-B　　　 C</t>
  </si>
  <si>
    <t>A-B　　　 C</t>
  </si>
  <si>
    <t>C/B　　   Ｄ</t>
  </si>
  <si>
    <t>C/B　  　Ｄ</t>
  </si>
  <si>
    <t>当初算定</t>
  </si>
  <si>
    <t>C/B　  　Ｄ</t>
  </si>
  <si>
    <t>C/B　　   Ｄ</t>
  </si>
  <si>
    <t>変更決定額</t>
  </si>
  <si>
    <t>当初決定額</t>
  </si>
  <si>
    <t xml:space="preserve"> 　 （当初算定）  Ｂ</t>
  </si>
  <si>
    <t>　（再算定無し） A</t>
  </si>
  <si>
    <t>（単位：千円）</t>
  </si>
  <si>
    <t>変更決定額</t>
  </si>
  <si>
    <t>当初決定額</t>
  </si>
  <si>
    <t>（当初決定額との比較）</t>
  </si>
  <si>
    <t>（前年度決定額との比較）</t>
  </si>
  <si>
    <t>令和３年度</t>
  </si>
  <si>
    <t xml:space="preserve"> 　 （当初算定）  Ｂ</t>
  </si>
  <si>
    <r>
      <t xml:space="preserve">（再算定・調整額復活）　 </t>
    </r>
    <r>
      <rPr>
        <sz val="11"/>
        <rFont val="ＭＳ Ｐゴシック"/>
        <family val="3"/>
      </rPr>
      <t>A</t>
    </r>
  </si>
  <si>
    <r>
      <rPr>
        <sz val="8"/>
        <rFont val="ＭＳ Ｐゴシック"/>
        <family val="3"/>
      </rPr>
      <t>（再算定・調整額復活）　</t>
    </r>
    <r>
      <rPr>
        <sz val="11"/>
        <rFont val="ＭＳ Ｐゴシック"/>
        <family val="3"/>
      </rPr>
      <t xml:space="preserve"> A</t>
    </r>
  </si>
  <si>
    <t>令和４年度普通交付税決定額市町村別一覧</t>
  </si>
  <si>
    <t>令和４年度</t>
  </si>
  <si>
    <t>令和４年度臨時財政対策債発行可能額市町村別一覧</t>
  </si>
  <si>
    <t>令和４年度普通交付税及び臨時財政対策債発行可能額の合計額市町村別一覧</t>
  </si>
  <si>
    <r>
      <t>　</t>
    </r>
    <r>
      <rPr>
        <sz val="8"/>
        <rFont val="ＭＳ Ｐゴシック"/>
        <family val="3"/>
      </rPr>
      <t xml:space="preserve"> （再算定・調整額復活）</t>
    </r>
    <r>
      <rPr>
        <sz val="6"/>
        <rFont val="ＭＳ Ｐゴシック"/>
        <family val="3"/>
      </rPr>
      <t>　</t>
    </r>
    <r>
      <rPr>
        <sz val="11"/>
        <rFont val="ＭＳ Ｐゴシック"/>
        <family val="3"/>
      </rPr>
      <t>Ｂ</t>
    </r>
  </si>
  <si>
    <r>
      <rPr>
        <sz val="8"/>
        <rFont val="ＭＳ Ｐゴシック"/>
        <family val="3"/>
      </rPr>
      <t>（再算定・調整額復活）　</t>
    </r>
    <r>
      <rPr>
        <sz val="11"/>
        <rFont val="ＭＳ Ｐゴシック"/>
        <family val="3"/>
      </rPr>
      <t>Ｂ</t>
    </r>
  </si>
  <si>
    <r>
      <rPr>
        <sz val="8"/>
        <rFont val="ＭＳ Ｐゴシック"/>
        <family val="3"/>
      </rPr>
      <t>（再算定・調整額復活）　</t>
    </r>
    <r>
      <rPr>
        <sz val="11"/>
        <rFont val="ＭＳ Ｐゴシック"/>
        <family val="3"/>
      </rPr>
      <t>A</t>
    </r>
  </si>
  <si>
    <t>※　Ａ欄は，令和４年１２月２日に成立した国の補正予算（第２号）における交付税総額の増加に伴う，普通交付税の再算定及び調整額の復活による普通交付税追加交付（令和４年１２月９日交付決定）後の額である。なお，Ｂ欄は今年度の当初決定額（令和４年７月２６日）である。</t>
  </si>
  <si>
    <t>※令和４年度の臨時財政対策債発行可能額は再算定されないため，当初算定のとおりである。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</si>
</sst>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Red]\-#,##0.000000000"/>
    <numFmt numFmtId="177" formatCode="#,##0;&quot;△ &quot;#,##0"/>
    <numFmt numFmtId="178" formatCode="#,##0.0;&quot;△ &quot;#,##0.0"/>
    <numFmt numFmtId="179" formatCode="_ * #,##0.0_ ;_ * \-#,##0.0_ ;_ * &quot;-&quot;?_ ;_ @_ "/>
    <numFmt numFmtId="180" formatCode="_ * #,##0.000_ ;_ * \-#,##0.000_ ;_ * &quot;-&quot;???_ ;_ @_ "/>
    <numFmt numFmtId="181" formatCode="_ * #,##0.0000_ ;_ * \-#,##0.0000_ ;_ * &quot;-&quot;????_ ;_ @_ "/>
    <numFmt numFmtId="182" formatCode="_ * #,##0.000000_ ;_ * \-#,##0.000000_ ;_ * &quot;-&quot;??????_ ;_ @_ "/>
    <numFmt numFmtId="183" formatCode="#,##0;&quot;▲ &quot;#,##0"/>
    <numFmt numFmtId="184" formatCode="#,##0.0;&quot;▲ &quot;#,##0.0"/>
  </numFmts>
  <fonts count="45">
    <font>
      <sz val="10"/>
      <name val="ＭＳ Ｐゴシック"/>
      <family val="3"/>
    </font>
    <font>
      <sz val="11"/>
      <name val="ＭＳ Ｐゴシック"/>
      <family val="3"/>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
      <b/>
      <sz val="11"/>
      <name val="ＭＳ Ｐ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diagonalUp="1">
      <left style="thin"/>
      <right style="thin"/>
      <top style="medium"/>
      <bottom style="hair"/>
      <diagonal style="hair"/>
    </border>
    <border diagonalUp="1">
      <left style="thin"/>
      <right style="thin"/>
      <top style="hair"/>
      <bottom style="hair"/>
      <diagonal style="hair"/>
    </border>
    <border diagonalUp="1">
      <left style="thin"/>
      <right style="thin"/>
      <top style="hair"/>
      <bottom style="medium"/>
      <diagonal style="hair"/>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medium"/>
    </border>
    <border diagonalUp="1">
      <left style="thin"/>
      <right style="medium"/>
      <top style="medium"/>
      <bottom style="hair"/>
      <diagonal style="hair"/>
    </border>
    <border diagonalUp="1">
      <left style="thin"/>
      <right style="medium"/>
      <top style="hair"/>
      <bottom style="hair"/>
      <diagonal style="hair"/>
    </border>
    <border diagonalUp="1">
      <left style="thin"/>
      <right style="medium"/>
      <top style="hair"/>
      <bottom style="medium"/>
      <diagonal style="hair"/>
    </border>
    <border>
      <left>
        <color indexed="63"/>
      </left>
      <right>
        <color indexed="63"/>
      </right>
      <top style="medium"/>
      <bottom>
        <color indexed="63"/>
      </bottom>
    </border>
    <border diagonalUp="1">
      <left style="thin"/>
      <right style="thin"/>
      <top style="medium"/>
      <bottom>
        <color indexed="63"/>
      </bottom>
      <diagonal style="hair"/>
    </border>
    <border diagonalUp="1">
      <left style="thin"/>
      <right style="thin"/>
      <top>
        <color indexed="63"/>
      </top>
      <bottom style="medium"/>
      <diagonal style="hair"/>
    </border>
    <border diagonalUp="1">
      <left style="thin"/>
      <right style="medium"/>
      <top style="medium"/>
      <bottom>
        <color indexed="63"/>
      </bottom>
      <diagonal style="hair"/>
    </border>
    <border diagonalUp="1">
      <left style="thin"/>
      <right style="medium"/>
      <top>
        <color indexed="63"/>
      </top>
      <bottom style="medium"/>
      <diagonal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41" fontId="7" fillId="0" borderId="0">
      <alignment/>
      <protection/>
    </xf>
    <xf numFmtId="179" fontId="7" fillId="0" borderId="0">
      <alignment/>
      <protection/>
    </xf>
    <xf numFmtId="180" fontId="7" fillId="0" borderId="0">
      <alignment/>
      <protection/>
    </xf>
    <xf numFmtId="181" fontId="7" fillId="0" borderId="0">
      <alignment/>
      <protection/>
    </xf>
    <xf numFmtId="182" fontId="7" fillId="0" borderId="0">
      <alignment/>
      <protection/>
    </xf>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42">
    <xf numFmtId="0" fontId="0" fillId="0" borderId="0" xfId="0" applyAlignment="1">
      <alignment vertical="center"/>
    </xf>
    <xf numFmtId="38" fontId="1" fillId="0" borderId="0" xfId="54" applyFont="1" applyAlignment="1">
      <alignment vertical="center"/>
    </xf>
    <xf numFmtId="38" fontId="1" fillId="0" borderId="10" xfId="54" applyFont="1" applyBorder="1" applyAlignment="1">
      <alignment vertical="center"/>
    </xf>
    <xf numFmtId="38" fontId="1" fillId="0" borderId="10" xfId="54" applyFont="1" applyBorder="1" applyAlignment="1">
      <alignment horizontal="right" vertical="center"/>
    </xf>
    <xf numFmtId="38" fontId="1" fillId="0" borderId="11" xfId="54" applyFont="1" applyBorder="1" applyAlignment="1">
      <alignment horizontal="center" vertical="center"/>
    </xf>
    <xf numFmtId="38" fontId="1" fillId="0" borderId="12" xfId="54" applyFont="1" applyBorder="1" applyAlignment="1">
      <alignment horizontal="center" vertical="center"/>
    </xf>
    <xf numFmtId="38" fontId="1" fillId="0" borderId="13" xfId="54" applyFont="1" applyBorder="1" applyAlignment="1">
      <alignment horizontal="center" vertical="center"/>
    </xf>
    <xf numFmtId="38" fontId="1" fillId="0" borderId="14" xfId="54" applyFont="1" applyBorder="1" applyAlignment="1">
      <alignment horizontal="right" vertical="center"/>
    </xf>
    <xf numFmtId="38" fontId="1" fillId="0" borderId="15" xfId="54" applyFont="1" applyBorder="1" applyAlignment="1">
      <alignment horizontal="right" vertical="center"/>
    </xf>
    <xf numFmtId="38" fontId="1" fillId="0" borderId="16" xfId="54" applyFont="1" applyBorder="1" applyAlignment="1">
      <alignment horizontal="right" vertical="center"/>
    </xf>
    <xf numFmtId="38" fontId="1" fillId="0" borderId="17" xfId="54" applyFont="1" applyBorder="1" applyAlignment="1">
      <alignment horizontal="distributed" vertical="center"/>
    </xf>
    <xf numFmtId="38" fontId="1" fillId="0" borderId="18" xfId="54" applyFont="1" applyBorder="1" applyAlignment="1">
      <alignment horizontal="distributed" vertical="center"/>
    </xf>
    <xf numFmtId="177" fontId="1" fillId="0" borderId="0" xfId="54" applyNumberFormat="1" applyFont="1" applyFill="1" applyBorder="1" applyAlignment="1">
      <alignment vertical="center"/>
    </xf>
    <xf numFmtId="38" fontId="6" fillId="0" borderId="0" xfId="54" applyFont="1" applyAlignment="1">
      <alignment horizontal="left" vertical="center" indent="1"/>
    </xf>
    <xf numFmtId="38" fontId="5" fillId="0" borderId="0" xfId="54" applyFont="1" applyAlignment="1">
      <alignment horizontal="left" vertical="center" indent="4"/>
    </xf>
    <xf numFmtId="38" fontId="1" fillId="0" borderId="0" xfId="54" applyFont="1" applyBorder="1" applyAlignment="1">
      <alignment vertical="center"/>
    </xf>
    <xf numFmtId="38" fontId="1" fillId="0" borderId="0" xfId="54" applyFont="1" applyFill="1" applyAlignment="1">
      <alignment vertical="center"/>
    </xf>
    <xf numFmtId="177" fontId="1" fillId="0" borderId="19" xfId="54" applyNumberFormat="1" applyFont="1" applyFill="1" applyBorder="1" applyAlignment="1">
      <alignment vertical="center"/>
    </xf>
    <xf numFmtId="38" fontId="1" fillId="0" borderId="15" xfId="54" applyFont="1" applyFill="1" applyBorder="1" applyAlignment="1">
      <alignment horizontal="right" vertical="center"/>
    </xf>
    <xf numFmtId="38" fontId="8" fillId="0" borderId="0" xfId="54" applyFont="1" applyAlignment="1">
      <alignment horizontal="center" vertical="center"/>
    </xf>
    <xf numFmtId="38" fontId="1" fillId="0" borderId="17" xfId="54" applyFont="1" applyFill="1" applyBorder="1" applyAlignment="1">
      <alignment horizontal="distributed" vertical="center"/>
    </xf>
    <xf numFmtId="38" fontId="1" fillId="0" borderId="0" xfId="54" applyFont="1" applyAlignment="1">
      <alignment horizontal="center" vertical="center"/>
    </xf>
    <xf numFmtId="38" fontId="1" fillId="0" borderId="0" xfId="54" applyFont="1" applyFill="1" applyAlignment="1" applyProtection="1">
      <alignment vertical="center"/>
      <protection locked="0"/>
    </xf>
    <xf numFmtId="38" fontId="1" fillId="0" borderId="0" xfId="54" applyFont="1" applyAlignment="1">
      <alignment horizontal="distributed" vertical="center"/>
    </xf>
    <xf numFmtId="58" fontId="1" fillId="0" borderId="0" xfId="54" applyNumberFormat="1" applyFont="1" applyAlignment="1">
      <alignment vertical="center"/>
    </xf>
    <xf numFmtId="38" fontId="1" fillId="0" borderId="20" xfId="54" applyFont="1" applyBorder="1" applyAlignment="1">
      <alignment horizontal="center" vertical="center"/>
    </xf>
    <xf numFmtId="38" fontId="1" fillId="0" borderId="21" xfId="54" applyFont="1" applyBorder="1" applyAlignment="1">
      <alignment horizontal="center" vertical="center"/>
    </xf>
    <xf numFmtId="38" fontId="1" fillId="0" borderId="22" xfId="54" applyFont="1" applyBorder="1" applyAlignment="1">
      <alignment vertical="center"/>
    </xf>
    <xf numFmtId="38" fontId="1" fillId="0" borderId="23" xfId="54" applyFont="1" applyBorder="1" applyAlignment="1">
      <alignment vertical="center"/>
    </xf>
    <xf numFmtId="38" fontId="1" fillId="0" borderId="24" xfId="54" applyFont="1" applyBorder="1" applyAlignment="1">
      <alignment vertical="center"/>
    </xf>
    <xf numFmtId="38" fontId="1" fillId="0" borderId="25" xfId="54" applyFont="1" applyBorder="1" applyAlignment="1">
      <alignment horizontal="distributed" vertical="center"/>
    </xf>
    <xf numFmtId="177" fontId="1" fillId="0" borderId="26" xfId="54" applyNumberFormat="1" applyFont="1" applyBorder="1" applyAlignment="1">
      <alignment vertical="center"/>
    </xf>
    <xf numFmtId="38" fontId="1" fillId="0" borderId="27" xfId="54" applyFont="1" applyBorder="1" applyAlignment="1">
      <alignment vertical="center"/>
    </xf>
    <xf numFmtId="177" fontId="1" fillId="0" borderId="19" xfId="54" applyNumberFormat="1" applyFont="1" applyBorder="1" applyAlignment="1">
      <alignment vertical="center"/>
    </xf>
    <xf numFmtId="38" fontId="1" fillId="0" borderId="28" xfId="54" applyFont="1" applyBorder="1" applyAlignment="1">
      <alignment vertical="center"/>
    </xf>
    <xf numFmtId="177" fontId="1" fillId="0" borderId="29" xfId="54" applyNumberFormat="1" applyFont="1" applyBorder="1" applyAlignment="1">
      <alignment vertical="center"/>
    </xf>
    <xf numFmtId="38" fontId="1" fillId="0" borderId="0" xfId="54" applyFont="1" applyFill="1" applyAlignment="1">
      <alignment horizontal="distributed" vertical="center"/>
    </xf>
    <xf numFmtId="58" fontId="1" fillId="0" borderId="0" xfId="54" applyNumberFormat="1" applyFont="1" applyFill="1" applyAlignment="1">
      <alignment vertical="center"/>
    </xf>
    <xf numFmtId="38" fontId="8" fillId="0" borderId="0" xfId="54" applyFont="1" applyFill="1" applyAlignment="1">
      <alignment horizontal="left" vertical="center" indent="1"/>
    </xf>
    <xf numFmtId="38" fontId="5" fillId="0" borderId="0" xfId="54" applyFont="1" applyFill="1" applyAlignment="1">
      <alignment horizontal="left" vertical="center" indent="1"/>
    </xf>
    <xf numFmtId="38" fontId="1" fillId="0" borderId="10" xfId="54" applyFont="1" applyFill="1" applyBorder="1" applyAlignment="1">
      <alignment vertical="center"/>
    </xf>
    <xf numFmtId="38" fontId="1" fillId="0" borderId="10" xfId="54" applyFont="1" applyFill="1" applyBorder="1" applyAlignment="1">
      <alignment horizontal="right" vertical="center"/>
    </xf>
    <xf numFmtId="38" fontId="1" fillId="0" borderId="20" xfId="54" applyFont="1" applyFill="1" applyBorder="1" applyAlignment="1">
      <alignment horizontal="center" vertical="center"/>
    </xf>
    <xf numFmtId="38" fontId="1" fillId="0" borderId="21" xfId="54" applyFont="1" applyFill="1" applyBorder="1" applyAlignment="1">
      <alignment horizontal="center" vertical="center"/>
    </xf>
    <xf numFmtId="38" fontId="1" fillId="0" borderId="11" xfId="54" applyFont="1" applyFill="1" applyBorder="1" applyAlignment="1" applyProtection="1">
      <alignment horizontal="center" vertical="center"/>
      <protection locked="0"/>
    </xf>
    <xf numFmtId="38" fontId="1" fillId="0" borderId="12" xfId="54" applyFont="1" applyFill="1" applyBorder="1" applyAlignment="1" applyProtection="1">
      <alignment horizontal="center" vertical="center"/>
      <protection locked="0"/>
    </xf>
    <xf numFmtId="38" fontId="1" fillId="0" borderId="12" xfId="54" applyFont="1" applyFill="1" applyBorder="1" applyAlignment="1">
      <alignment horizontal="center" vertical="center"/>
    </xf>
    <xf numFmtId="38" fontId="1" fillId="0" borderId="13" xfId="54" applyFont="1" applyFill="1" applyBorder="1" applyAlignment="1">
      <alignment horizontal="center" vertical="center"/>
    </xf>
    <xf numFmtId="38" fontId="1" fillId="0" borderId="0" xfId="54" applyFont="1" applyFill="1" applyAlignment="1">
      <alignment horizontal="center" vertical="center"/>
    </xf>
    <xf numFmtId="38" fontId="1" fillId="0" borderId="22" xfId="54" applyFont="1" applyFill="1" applyBorder="1" applyAlignment="1">
      <alignment vertical="center"/>
    </xf>
    <xf numFmtId="38" fontId="1" fillId="0" borderId="23" xfId="54" applyFont="1" applyFill="1" applyBorder="1" applyAlignment="1">
      <alignment vertical="center"/>
    </xf>
    <xf numFmtId="38" fontId="1" fillId="0" borderId="14" xfId="54" applyFont="1" applyFill="1" applyBorder="1" applyAlignment="1">
      <alignment horizontal="right" vertical="center"/>
    </xf>
    <xf numFmtId="38" fontId="1" fillId="0" borderId="16" xfId="54" applyFont="1" applyFill="1" applyBorder="1" applyAlignment="1">
      <alignment horizontal="right" vertical="center"/>
    </xf>
    <xf numFmtId="38" fontId="1" fillId="0" borderId="24" xfId="54" applyFont="1" applyFill="1" applyBorder="1" applyAlignment="1">
      <alignment vertical="center"/>
    </xf>
    <xf numFmtId="38" fontId="1" fillId="0" borderId="25" xfId="54" applyFont="1" applyFill="1" applyBorder="1" applyAlignment="1">
      <alignment horizontal="distributed" vertical="center"/>
    </xf>
    <xf numFmtId="177" fontId="1" fillId="0" borderId="26" xfId="54" applyNumberFormat="1" applyFont="1" applyFill="1" applyBorder="1" applyAlignment="1">
      <alignment vertical="center"/>
    </xf>
    <xf numFmtId="183" fontId="1" fillId="0" borderId="30" xfId="54" applyNumberFormat="1" applyFont="1" applyFill="1" applyBorder="1" applyAlignment="1">
      <alignment vertical="center"/>
    </xf>
    <xf numFmtId="184" fontId="1" fillId="0" borderId="31" xfId="54" applyNumberFormat="1" applyFont="1" applyFill="1" applyBorder="1" applyAlignment="1">
      <alignment vertical="center"/>
    </xf>
    <xf numFmtId="38" fontId="1" fillId="0" borderId="27" xfId="54" applyFont="1" applyFill="1" applyBorder="1" applyAlignment="1">
      <alignment vertical="center"/>
    </xf>
    <xf numFmtId="183" fontId="1" fillId="0" borderId="32" xfId="54" applyNumberFormat="1" applyFont="1" applyFill="1" applyBorder="1" applyAlignment="1">
      <alignment vertical="center"/>
    </xf>
    <xf numFmtId="184" fontId="1" fillId="0" borderId="33" xfId="54" applyNumberFormat="1" applyFont="1" applyFill="1" applyBorder="1" applyAlignment="1">
      <alignment vertical="center"/>
    </xf>
    <xf numFmtId="184" fontId="1" fillId="0" borderId="33" xfId="54" applyNumberFormat="1" applyFont="1" applyFill="1" applyBorder="1" applyAlignment="1">
      <alignment horizontal="right" vertical="center"/>
    </xf>
    <xf numFmtId="38" fontId="1" fillId="0" borderId="28" xfId="54" applyFont="1" applyFill="1" applyBorder="1" applyAlignment="1">
      <alignment vertical="center"/>
    </xf>
    <xf numFmtId="38" fontId="1" fillId="0" borderId="18" xfId="54" applyFont="1" applyFill="1" applyBorder="1" applyAlignment="1">
      <alignment horizontal="distributed" vertical="center"/>
    </xf>
    <xf numFmtId="177" fontId="1" fillId="0" borderId="29" xfId="54" applyNumberFormat="1" applyFont="1" applyFill="1" applyBorder="1" applyAlignment="1">
      <alignment vertical="center"/>
    </xf>
    <xf numFmtId="183" fontId="1" fillId="0" borderId="34" xfId="54" applyNumberFormat="1" applyFont="1" applyFill="1" applyBorder="1" applyAlignment="1">
      <alignment vertical="center"/>
    </xf>
    <xf numFmtId="184" fontId="1" fillId="0" borderId="35" xfId="54" applyNumberFormat="1" applyFont="1" applyFill="1" applyBorder="1" applyAlignment="1">
      <alignment vertical="center"/>
    </xf>
    <xf numFmtId="38" fontId="1" fillId="0" borderId="0" xfId="54" applyFont="1" applyFill="1" applyBorder="1" applyAlignment="1">
      <alignment vertical="center"/>
    </xf>
    <xf numFmtId="38" fontId="1" fillId="0" borderId="0" xfId="54" applyFont="1" applyFill="1" applyBorder="1" applyAlignment="1">
      <alignment horizontal="distributed" vertical="center"/>
    </xf>
    <xf numFmtId="183" fontId="1" fillId="0" borderId="0" xfId="54" applyNumberFormat="1" applyFont="1" applyFill="1" applyBorder="1" applyAlignment="1">
      <alignment vertical="center"/>
    </xf>
    <xf numFmtId="184" fontId="1" fillId="0" borderId="0" xfId="54" applyNumberFormat="1" applyFont="1" applyFill="1" applyBorder="1" applyAlignment="1">
      <alignment vertical="center"/>
    </xf>
    <xf numFmtId="176" fontId="1" fillId="0" borderId="0" xfId="54" applyNumberFormat="1" applyFont="1" applyFill="1" applyBorder="1" applyAlignment="1" applyProtection="1">
      <alignment vertical="center"/>
      <protection locked="0"/>
    </xf>
    <xf numFmtId="38" fontId="1" fillId="0" borderId="0" xfId="54" applyFont="1" applyFill="1" applyAlignment="1" applyProtection="1">
      <alignment horizontal="distributed" vertical="center"/>
      <protection locked="0"/>
    </xf>
    <xf numFmtId="38" fontId="8" fillId="0" borderId="0" xfId="54" applyFont="1" applyFill="1" applyAlignment="1" applyProtection="1">
      <alignment vertical="center"/>
      <protection locked="0"/>
    </xf>
    <xf numFmtId="38" fontId="5" fillId="0" borderId="0" xfId="54" applyFont="1" applyFill="1" applyAlignment="1">
      <alignment vertical="center"/>
    </xf>
    <xf numFmtId="58" fontId="1" fillId="0" borderId="0" xfId="54" applyNumberFormat="1" applyFont="1" applyFill="1" applyAlignment="1">
      <alignment horizontal="right" vertical="center" shrinkToFit="1"/>
    </xf>
    <xf numFmtId="178" fontId="1" fillId="0" borderId="0" xfId="42" applyNumberFormat="1" applyFont="1" applyFill="1" applyBorder="1" applyAlignment="1">
      <alignment vertical="center"/>
    </xf>
    <xf numFmtId="176" fontId="1" fillId="0" borderId="0" xfId="54" applyNumberFormat="1" applyFont="1" applyFill="1" applyBorder="1" applyAlignment="1">
      <alignment vertical="center"/>
    </xf>
    <xf numFmtId="177" fontId="1" fillId="0" borderId="36" xfId="54" applyNumberFormat="1" applyFont="1" applyBorder="1" applyAlignment="1">
      <alignment vertical="center"/>
    </xf>
    <xf numFmtId="177" fontId="1" fillId="0" borderId="30" xfId="54" applyNumberFormat="1" applyFont="1" applyBorder="1" applyAlignment="1">
      <alignment vertical="center"/>
    </xf>
    <xf numFmtId="177" fontId="1" fillId="0" borderId="37" xfId="54" applyNumberFormat="1" applyFont="1" applyBorder="1" applyAlignment="1">
      <alignment vertical="center"/>
    </xf>
    <xf numFmtId="177" fontId="1" fillId="0" borderId="32" xfId="54" applyNumberFormat="1" applyFont="1" applyBorder="1" applyAlignment="1">
      <alignment vertical="center"/>
    </xf>
    <xf numFmtId="177" fontId="1" fillId="0" borderId="38" xfId="54" applyNumberFormat="1" applyFont="1" applyBorder="1" applyAlignment="1">
      <alignment vertical="center"/>
    </xf>
    <xf numFmtId="177" fontId="1" fillId="0" borderId="34" xfId="54" applyNumberFormat="1" applyFont="1" applyBorder="1" applyAlignment="1">
      <alignment vertical="center"/>
    </xf>
    <xf numFmtId="177" fontId="1" fillId="0" borderId="39" xfId="54" applyNumberFormat="1" applyFont="1" applyFill="1" applyBorder="1" applyAlignment="1" applyProtection="1">
      <alignment vertical="center"/>
      <protection locked="0"/>
    </xf>
    <xf numFmtId="177" fontId="1" fillId="0" borderId="39" xfId="54" applyNumberFormat="1" applyFont="1" applyFill="1" applyBorder="1" applyAlignment="1">
      <alignment vertical="center"/>
    </xf>
    <xf numFmtId="177" fontId="1" fillId="0" borderId="40" xfId="54" applyNumberFormat="1" applyFont="1" applyFill="1" applyBorder="1" applyAlignment="1" applyProtection="1">
      <alignment vertical="center"/>
      <protection locked="0"/>
    </xf>
    <xf numFmtId="177" fontId="1" fillId="0" borderId="40" xfId="54" applyNumberFormat="1" applyFont="1" applyFill="1" applyBorder="1" applyAlignment="1">
      <alignment vertical="center"/>
    </xf>
    <xf numFmtId="177" fontId="1" fillId="0" borderId="41" xfId="54" applyNumberFormat="1" applyFont="1" applyFill="1" applyBorder="1" applyAlignment="1" applyProtection="1">
      <alignment vertical="center"/>
      <protection locked="0"/>
    </xf>
    <xf numFmtId="177" fontId="1" fillId="0" borderId="41" xfId="54" applyNumberFormat="1" applyFont="1" applyFill="1" applyBorder="1" applyAlignment="1">
      <alignment vertical="center"/>
    </xf>
    <xf numFmtId="38" fontId="9" fillId="0" borderId="0" xfId="54" applyFont="1" applyFill="1" applyAlignment="1">
      <alignment horizontal="center" vertical="center"/>
    </xf>
    <xf numFmtId="38" fontId="9" fillId="0" borderId="0" xfId="54" applyFont="1" applyAlignment="1">
      <alignment horizontal="center" vertical="center"/>
    </xf>
    <xf numFmtId="183" fontId="1" fillId="0" borderId="42" xfId="54" applyNumberFormat="1" applyFont="1" applyFill="1" applyBorder="1" applyAlignment="1">
      <alignment vertical="center"/>
    </xf>
    <xf numFmtId="183" fontId="1" fillId="0" borderId="36" xfId="54" applyNumberFormat="1" applyFont="1" applyFill="1" applyBorder="1" applyAlignment="1">
      <alignment vertical="center"/>
    </xf>
    <xf numFmtId="183" fontId="1" fillId="0" borderId="43" xfId="54" applyNumberFormat="1" applyFont="1" applyFill="1" applyBorder="1" applyAlignment="1">
      <alignment vertical="center"/>
    </xf>
    <xf numFmtId="183" fontId="1" fillId="0" borderId="37" xfId="54" applyNumberFormat="1" applyFont="1" applyFill="1" applyBorder="1" applyAlignment="1">
      <alignment vertical="center"/>
    </xf>
    <xf numFmtId="183" fontId="1" fillId="0" borderId="44" xfId="54" applyNumberFormat="1" applyFont="1" applyFill="1" applyBorder="1" applyAlignment="1">
      <alignment vertical="center"/>
    </xf>
    <xf numFmtId="183" fontId="1" fillId="0" borderId="38" xfId="54" applyNumberFormat="1" applyFont="1" applyFill="1" applyBorder="1" applyAlignment="1">
      <alignment vertical="center"/>
    </xf>
    <xf numFmtId="177" fontId="1" fillId="0" borderId="36" xfId="54" applyNumberFormat="1" applyFont="1" applyFill="1" applyBorder="1" applyAlignment="1">
      <alignment vertical="center"/>
    </xf>
    <xf numFmtId="177" fontId="1" fillId="0" borderId="37" xfId="54" applyNumberFormat="1" applyFont="1" applyFill="1" applyBorder="1" applyAlignment="1">
      <alignment vertical="center"/>
    </xf>
    <xf numFmtId="177" fontId="1" fillId="0" borderId="38" xfId="54" applyNumberFormat="1" applyFont="1" applyFill="1" applyBorder="1" applyAlignment="1">
      <alignment vertical="center"/>
    </xf>
    <xf numFmtId="177" fontId="1" fillId="0" borderId="44" xfId="54" applyNumberFormat="1" applyFont="1" applyFill="1" applyBorder="1" applyAlignment="1">
      <alignment vertical="center"/>
    </xf>
    <xf numFmtId="177" fontId="1" fillId="0" borderId="34" xfId="54" applyNumberFormat="1" applyFont="1" applyFill="1" applyBorder="1" applyAlignment="1">
      <alignment vertical="center"/>
    </xf>
    <xf numFmtId="38" fontId="0" fillId="0" borderId="0" xfId="54" applyFont="1" applyFill="1" applyAlignment="1">
      <alignment vertical="center"/>
    </xf>
    <xf numFmtId="38" fontId="10" fillId="0" borderId="45" xfId="54" applyFont="1" applyFill="1" applyBorder="1" applyAlignment="1">
      <alignment horizontal="right" vertical="center"/>
    </xf>
    <xf numFmtId="38" fontId="1" fillId="0" borderId="14" xfId="54" applyFont="1" applyBorder="1" applyAlignment="1">
      <alignment horizontal="right" vertical="center"/>
    </xf>
    <xf numFmtId="184" fontId="1" fillId="0" borderId="31" xfId="54" applyNumberFormat="1" applyFont="1" applyBorder="1" applyAlignment="1">
      <alignment vertical="center"/>
    </xf>
    <xf numFmtId="184" fontId="1" fillId="0" borderId="33" xfId="54" applyNumberFormat="1" applyFont="1" applyBorder="1" applyAlignment="1">
      <alignment vertical="center"/>
    </xf>
    <xf numFmtId="184" fontId="1" fillId="0" borderId="35" xfId="54" applyNumberFormat="1" applyFont="1" applyBorder="1" applyAlignment="1">
      <alignment vertical="center"/>
    </xf>
    <xf numFmtId="184" fontId="1" fillId="0" borderId="46" xfId="42" applyNumberFormat="1" applyFont="1" applyFill="1" applyBorder="1" applyAlignment="1">
      <alignment vertical="center"/>
    </xf>
    <xf numFmtId="184" fontId="1" fillId="0" borderId="47" xfId="42" applyNumberFormat="1" applyFont="1" applyFill="1" applyBorder="1" applyAlignment="1">
      <alignment vertical="center"/>
    </xf>
    <xf numFmtId="184" fontId="1" fillId="0" borderId="48" xfId="42" applyNumberFormat="1" applyFont="1" applyFill="1" applyBorder="1" applyAlignment="1">
      <alignment vertical="center"/>
    </xf>
    <xf numFmtId="183" fontId="1" fillId="0" borderId="42" xfId="54" applyNumberFormat="1" applyFont="1" applyFill="1" applyBorder="1" applyAlignment="1" applyProtection="1">
      <alignment vertical="center"/>
      <protection locked="0"/>
    </xf>
    <xf numFmtId="183" fontId="1" fillId="0" borderId="36" xfId="54" applyNumberFormat="1" applyFont="1" applyFill="1" applyBorder="1" applyAlignment="1" applyProtection="1">
      <alignment vertical="center"/>
      <protection locked="0"/>
    </xf>
    <xf numFmtId="183" fontId="1" fillId="0" borderId="43" xfId="54" applyNumberFormat="1" applyFont="1" applyFill="1" applyBorder="1" applyAlignment="1" applyProtection="1">
      <alignment vertical="center"/>
      <protection locked="0"/>
    </xf>
    <xf numFmtId="183" fontId="1" fillId="0" borderId="37" xfId="54" applyNumberFormat="1" applyFont="1" applyFill="1" applyBorder="1" applyAlignment="1" applyProtection="1">
      <alignment vertical="center"/>
      <protection locked="0"/>
    </xf>
    <xf numFmtId="183" fontId="1" fillId="0" borderId="44" xfId="54" applyNumberFormat="1" applyFont="1" applyFill="1" applyBorder="1" applyAlignment="1" applyProtection="1">
      <alignment vertical="center"/>
      <protection locked="0"/>
    </xf>
    <xf numFmtId="183" fontId="1" fillId="0" borderId="38" xfId="54" applyNumberFormat="1" applyFont="1" applyFill="1" applyBorder="1" applyAlignment="1" applyProtection="1">
      <alignment vertical="center"/>
      <protection locked="0"/>
    </xf>
    <xf numFmtId="177" fontId="1" fillId="0" borderId="36" xfId="54" applyNumberFormat="1" applyFont="1" applyFill="1" applyBorder="1" applyAlignment="1" applyProtection="1">
      <alignment vertical="center"/>
      <protection/>
    </xf>
    <xf numFmtId="177" fontId="1" fillId="0" borderId="37" xfId="54" applyNumberFormat="1" applyFont="1" applyFill="1" applyBorder="1" applyAlignment="1" applyProtection="1">
      <alignment vertical="center"/>
      <protection/>
    </xf>
    <xf numFmtId="177" fontId="1" fillId="0" borderId="38" xfId="54" applyNumberFormat="1" applyFont="1" applyFill="1" applyBorder="1" applyAlignment="1" applyProtection="1">
      <alignment vertical="center"/>
      <protection/>
    </xf>
    <xf numFmtId="177" fontId="1" fillId="0" borderId="30" xfId="54" applyNumberFormat="1" applyFont="1" applyFill="1" applyBorder="1" applyAlignment="1">
      <alignment vertical="center"/>
    </xf>
    <xf numFmtId="177" fontId="1" fillId="0" borderId="32" xfId="54" applyNumberFormat="1" applyFont="1" applyFill="1" applyBorder="1" applyAlignment="1">
      <alignment vertical="center"/>
    </xf>
    <xf numFmtId="38" fontId="1" fillId="0" borderId="11" xfId="54" applyFont="1" applyFill="1" applyBorder="1" applyAlignment="1" applyProtection="1">
      <alignment horizontal="center" vertical="center"/>
      <protection locked="0"/>
    </xf>
    <xf numFmtId="38" fontId="1" fillId="0" borderId="14" xfId="54" applyFont="1" applyFill="1" applyBorder="1" applyAlignment="1">
      <alignment horizontal="right" vertical="center"/>
    </xf>
    <xf numFmtId="38" fontId="1" fillId="0" borderId="12" xfId="54" applyFont="1" applyFill="1" applyBorder="1" applyAlignment="1" applyProtection="1">
      <alignment horizontal="center" vertical="center"/>
      <protection locked="0"/>
    </xf>
    <xf numFmtId="38" fontId="1" fillId="0" borderId="0" xfId="54" applyFont="1" applyFill="1" applyAlignment="1" applyProtection="1">
      <alignment horizontal="left" vertical="center"/>
      <protection locked="0"/>
    </xf>
    <xf numFmtId="38" fontId="1" fillId="0" borderId="0" xfId="54" applyFont="1" applyFill="1" applyAlignment="1" applyProtection="1">
      <alignment vertical="center"/>
      <protection locked="0"/>
    </xf>
    <xf numFmtId="38" fontId="1" fillId="0" borderId="49" xfId="54" applyFont="1" applyFill="1" applyBorder="1" applyAlignment="1">
      <alignment horizontal="distributed" vertical="center"/>
    </xf>
    <xf numFmtId="0" fontId="0" fillId="0" borderId="10" xfId="0" applyFont="1" applyFill="1" applyBorder="1" applyAlignment="1">
      <alignment horizontal="distributed" vertical="center"/>
    </xf>
    <xf numFmtId="38" fontId="8" fillId="0" borderId="0" xfId="54" applyFont="1" applyFill="1" applyAlignment="1" applyProtection="1">
      <alignment horizontal="center" vertical="center"/>
      <protection locked="0"/>
    </xf>
    <xf numFmtId="38" fontId="0" fillId="0" borderId="0" xfId="54" applyFont="1" applyFill="1" applyAlignment="1" applyProtection="1">
      <alignment horizontal="left" vertical="center" wrapText="1"/>
      <protection locked="0"/>
    </xf>
    <xf numFmtId="58" fontId="1" fillId="0" borderId="0" xfId="54" applyNumberFormat="1" applyFont="1" applyFill="1" applyAlignment="1">
      <alignment horizontal="right" vertical="center" shrinkToFit="1"/>
    </xf>
    <xf numFmtId="38" fontId="1" fillId="0" borderId="50" xfId="54" applyFont="1" applyFill="1" applyBorder="1" applyAlignment="1" applyProtection="1">
      <alignment horizontal="center" vertical="center"/>
      <protection locked="0"/>
    </xf>
    <xf numFmtId="38" fontId="1" fillId="0" borderId="51" xfId="54" applyFont="1" applyFill="1" applyBorder="1" applyAlignment="1" applyProtection="1">
      <alignment horizontal="center" vertical="center"/>
      <protection locked="0"/>
    </xf>
    <xf numFmtId="38" fontId="1" fillId="0" borderId="50" xfId="54" applyFont="1" applyFill="1" applyBorder="1" applyAlignment="1">
      <alignment horizontal="center" vertical="center"/>
    </xf>
    <xf numFmtId="38" fontId="1" fillId="0" borderId="51" xfId="54" applyFont="1" applyFill="1" applyBorder="1" applyAlignment="1">
      <alignment horizontal="center" vertical="center"/>
    </xf>
    <xf numFmtId="38" fontId="1" fillId="0" borderId="52" xfId="54" applyFont="1" applyFill="1" applyBorder="1" applyAlignment="1">
      <alignment horizontal="center" vertical="center"/>
    </xf>
    <xf numFmtId="38" fontId="1" fillId="0" borderId="53" xfId="54" applyFont="1" applyFill="1" applyBorder="1" applyAlignment="1">
      <alignment horizontal="center" vertical="center"/>
    </xf>
    <xf numFmtId="38" fontId="1" fillId="0" borderId="49" xfId="54" applyFont="1" applyBorder="1" applyAlignment="1">
      <alignment horizontal="distributed" vertical="center"/>
    </xf>
    <xf numFmtId="0" fontId="0" fillId="0" borderId="10" xfId="0" applyFont="1" applyBorder="1" applyAlignment="1">
      <alignment horizontal="distributed" vertical="center"/>
    </xf>
    <xf numFmtId="38" fontId="8" fillId="0" borderId="0" xfId="54" applyFont="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会計（小数０桁）" xfId="47"/>
    <cellStyle name="会計（小数１桁）" xfId="48"/>
    <cellStyle name="会計（小数３桁）" xfId="49"/>
    <cellStyle name="会計（小数４桁）" xfId="50"/>
    <cellStyle name="会計（小数６桁）"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showGridLines="0" tabSelected="1" view="pageBreakPreview" zoomScale="150" zoomScaleNormal="85" zoomScaleSheetLayoutView="150" zoomScalePageLayoutView="0" workbookViewId="0" topLeftCell="A1">
      <selection activeCell="E45" sqref="E45"/>
    </sheetView>
  </sheetViews>
  <sheetFormatPr defaultColWidth="10.28125" defaultRowHeight="16.5" customHeight="1"/>
  <cols>
    <col min="1" max="1" width="3.28125" style="16" customWidth="1"/>
    <col min="2" max="2" width="12.57421875" style="36" bestFit="1" customWidth="1"/>
    <col min="3" max="3" width="3.28125" style="16" customWidth="1"/>
    <col min="4" max="4" width="19.00390625" style="16" customWidth="1"/>
    <col min="5" max="7" width="17.140625" style="16" customWidth="1"/>
    <col min="8" max="8" width="15.8515625" style="16" customWidth="1"/>
    <col min="9" max="16384" width="10.28125" style="16" customWidth="1"/>
  </cols>
  <sheetData>
    <row r="1" ht="16.5" customHeight="1">
      <c r="G1" s="37"/>
    </row>
    <row r="3" spans="1:7" ht="16.5" customHeight="1">
      <c r="A3" s="130" t="s">
        <v>62</v>
      </c>
      <c r="B3" s="130"/>
      <c r="C3" s="130"/>
      <c r="D3" s="130"/>
      <c r="E3" s="130"/>
      <c r="F3" s="130"/>
      <c r="G3" s="130"/>
    </row>
    <row r="4" spans="4:5" ht="12.75" customHeight="1">
      <c r="D4" s="38"/>
      <c r="E4" s="90" t="s">
        <v>56</v>
      </c>
    </row>
    <row r="5" ht="12.75" customHeight="1">
      <c r="D5" s="39"/>
    </row>
    <row r="6" spans="1:7" ht="16.5" customHeight="1" thickBot="1">
      <c r="A6" s="40"/>
      <c r="B6" s="40"/>
      <c r="C6" s="40"/>
      <c r="D6" s="40"/>
      <c r="E6" s="40"/>
      <c r="F6" s="40"/>
      <c r="G6" s="41" t="s">
        <v>0</v>
      </c>
    </row>
    <row r="7" spans="1:7" s="48" customFormat="1" ht="16.5" customHeight="1">
      <c r="A7" s="42"/>
      <c r="B7" s="128" t="s">
        <v>1</v>
      </c>
      <c r="C7" s="43"/>
      <c r="D7" s="123" t="s">
        <v>49</v>
      </c>
      <c r="E7" s="45" t="s">
        <v>50</v>
      </c>
      <c r="F7" s="46" t="s">
        <v>2</v>
      </c>
      <c r="G7" s="47" t="s">
        <v>3</v>
      </c>
    </row>
    <row r="8" spans="1:7" ht="16.5" customHeight="1" thickBot="1">
      <c r="A8" s="49"/>
      <c r="B8" s="129"/>
      <c r="C8" s="50"/>
      <c r="D8" s="104" t="s">
        <v>60</v>
      </c>
      <c r="E8" s="51" t="s">
        <v>51</v>
      </c>
      <c r="F8" s="18" t="s">
        <v>42</v>
      </c>
      <c r="G8" s="52" t="s">
        <v>45</v>
      </c>
    </row>
    <row r="9" spans="1:7" ht="18.75" customHeight="1">
      <c r="A9" s="53"/>
      <c r="B9" s="54" t="s">
        <v>4</v>
      </c>
      <c r="C9" s="55"/>
      <c r="D9" s="112">
        <v>9950429</v>
      </c>
      <c r="E9" s="113">
        <v>9488399</v>
      </c>
      <c r="F9" s="56">
        <f>D9-E9</f>
        <v>462030</v>
      </c>
      <c r="G9" s="57">
        <f>F9/E9*100</f>
        <v>4.869420014904517</v>
      </c>
    </row>
    <row r="10" spans="1:7" ht="18.75" customHeight="1">
      <c r="A10" s="58"/>
      <c r="B10" s="20" t="s">
        <v>5</v>
      </c>
      <c r="C10" s="17"/>
      <c r="D10" s="114">
        <v>4507634</v>
      </c>
      <c r="E10" s="115">
        <v>4386181</v>
      </c>
      <c r="F10" s="59">
        <f aca="true" t="shared" si="0" ref="F10:F35">D10-E10</f>
        <v>121453</v>
      </c>
      <c r="G10" s="60">
        <f aca="true" t="shared" si="1" ref="G10:G35">F10/E10*100</f>
        <v>2.768991977303262</v>
      </c>
    </row>
    <row r="11" spans="1:7" ht="18.75" customHeight="1">
      <c r="A11" s="58"/>
      <c r="B11" s="20" t="s">
        <v>6</v>
      </c>
      <c r="C11" s="17"/>
      <c r="D11" s="114">
        <v>3425958</v>
      </c>
      <c r="E11" s="115">
        <v>3309915</v>
      </c>
      <c r="F11" s="59">
        <f t="shared" si="0"/>
        <v>116043</v>
      </c>
      <c r="G11" s="60">
        <f t="shared" si="1"/>
        <v>3.505920846909966</v>
      </c>
    </row>
    <row r="12" spans="1:7" ht="18.75" customHeight="1">
      <c r="A12" s="58"/>
      <c r="B12" s="20" t="s">
        <v>7</v>
      </c>
      <c r="C12" s="17"/>
      <c r="D12" s="114">
        <v>4071625</v>
      </c>
      <c r="E12" s="115">
        <v>3928427</v>
      </c>
      <c r="F12" s="59">
        <f t="shared" si="0"/>
        <v>143198</v>
      </c>
      <c r="G12" s="60">
        <f t="shared" si="1"/>
        <v>3.64517400985178</v>
      </c>
    </row>
    <row r="13" spans="1:7" ht="18.75" customHeight="1">
      <c r="A13" s="58"/>
      <c r="B13" s="20" t="s">
        <v>8</v>
      </c>
      <c r="C13" s="17"/>
      <c r="D13" s="114">
        <v>7348307</v>
      </c>
      <c r="E13" s="115">
        <v>7194325</v>
      </c>
      <c r="F13" s="59">
        <f t="shared" si="0"/>
        <v>153982</v>
      </c>
      <c r="G13" s="60">
        <f t="shared" si="1"/>
        <v>2.14032588185827</v>
      </c>
    </row>
    <row r="14" spans="1:7" ht="18.75" customHeight="1">
      <c r="A14" s="58"/>
      <c r="B14" s="20" t="s">
        <v>9</v>
      </c>
      <c r="C14" s="17"/>
      <c r="D14" s="114">
        <v>7002359</v>
      </c>
      <c r="E14" s="115">
        <v>6865143</v>
      </c>
      <c r="F14" s="59">
        <f t="shared" si="0"/>
        <v>137216</v>
      </c>
      <c r="G14" s="60">
        <f t="shared" si="1"/>
        <v>1.9987347677972622</v>
      </c>
    </row>
    <row r="15" spans="1:7" ht="18.75" customHeight="1">
      <c r="A15" s="58"/>
      <c r="B15" s="20" t="s">
        <v>10</v>
      </c>
      <c r="C15" s="17"/>
      <c r="D15" s="114">
        <v>7411438</v>
      </c>
      <c r="E15" s="115">
        <v>7290698</v>
      </c>
      <c r="F15" s="59">
        <f t="shared" si="0"/>
        <v>120740</v>
      </c>
      <c r="G15" s="60">
        <f t="shared" si="1"/>
        <v>1.6560828606533968</v>
      </c>
    </row>
    <row r="16" spans="1:7" ht="18.75" customHeight="1">
      <c r="A16" s="58"/>
      <c r="B16" s="20" t="s">
        <v>11</v>
      </c>
      <c r="C16" s="17"/>
      <c r="D16" s="114">
        <v>9561702</v>
      </c>
      <c r="E16" s="115">
        <v>9425777</v>
      </c>
      <c r="F16" s="59">
        <f t="shared" si="0"/>
        <v>135925</v>
      </c>
      <c r="G16" s="60">
        <f t="shared" si="1"/>
        <v>1.4420561827422822</v>
      </c>
    </row>
    <row r="17" spans="1:7" ht="18.75" customHeight="1">
      <c r="A17" s="58"/>
      <c r="B17" s="20" t="s">
        <v>12</v>
      </c>
      <c r="C17" s="17"/>
      <c r="D17" s="114">
        <v>1860105</v>
      </c>
      <c r="E17" s="115">
        <v>1815266</v>
      </c>
      <c r="F17" s="59">
        <f t="shared" si="0"/>
        <v>44839</v>
      </c>
      <c r="G17" s="60">
        <f t="shared" si="1"/>
        <v>2.4701063094885267</v>
      </c>
    </row>
    <row r="18" spans="1:7" ht="18.75" customHeight="1">
      <c r="A18" s="58"/>
      <c r="B18" s="20" t="s">
        <v>13</v>
      </c>
      <c r="C18" s="17"/>
      <c r="D18" s="114">
        <v>1469668</v>
      </c>
      <c r="E18" s="115">
        <v>1445323</v>
      </c>
      <c r="F18" s="59">
        <f t="shared" si="0"/>
        <v>24345</v>
      </c>
      <c r="G18" s="60">
        <f t="shared" si="1"/>
        <v>1.684398573882793</v>
      </c>
    </row>
    <row r="19" spans="1:7" ht="18.75" customHeight="1">
      <c r="A19" s="58"/>
      <c r="B19" s="20" t="s">
        <v>14</v>
      </c>
      <c r="C19" s="17"/>
      <c r="D19" s="114">
        <v>1317863</v>
      </c>
      <c r="E19" s="115">
        <v>1288105</v>
      </c>
      <c r="F19" s="59">
        <f t="shared" si="0"/>
        <v>29758</v>
      </c>
      <c r="G19" s="60">
        <f t="shared" si="1"/>
        <v>2.3102153939313954</v>
      </c>
    </row>
    <row r="20" spans="1:7" ht="18.75" customHeight="1">
      <c r="A20" s="58"/>
      <c r="B20" s="20" t="s">
        <v>15</v>
      </c>
      <c r="C20" s="17"/>
      <c r="D20" s="114">
        <v>2672515</v>
      </c>
      <c r="E20" s="115">
        <v>2589313</v>
      </c>
      <c r="F20" s="59">
        <f t="shared" si="0"/>
        <v>83202</v>
      </c>
      <c r="G20" s="60">
        <f t="shared" si="1"/>
        <v>3.2132847593164677</v>
      </c>
    </row>
    <row r="21" spans="1:7" ht="18.75" customHeight="1">
      <c r="A21" s="58"/>
      <c r="B21" s="20" t="s">
        <v>16</v>
      </c>
      <c r="C21" s="17"/>
      <c r="D21" s="114">
        <v>2544335</v>
      </c>
      <c r="E21" s="115">
        <v>2488986</v>
      </c>
      <c r="F21" s="59">
        <f t="shared" si="0"/>
        <v>55349</v>
      </c>
      <c r="G21" s="60">
        <f t="shared" si="1"/>
        <v>2.2237569837676867</v>
      </c>
    </row>
    <row r="22" spans="1:7" ht="18.75" customHeight="1">
      <c r="A22" s="58"/>
      <c r="B22" s="20" t="s">
        <v>17</v>
      </c>
      <c r="C22" s="17"/>
      <c r="D22" s="114">
        <v>4794915</v>
      </c>
      <c r="E22" s="115">
        <v>4734918</v>
      </c>
      <c r="F22" s="59">
        <f t="shared" si="0"/>
        <v>59997</v>
      </c>
      <c r="G22" s="60">
        <f t="shared" si="1"/>
        <v>1.2671180366798327</v>
      </c>
    </row>
    <row r="23" spans="1:7" ht="18.75" customHeight="1">
      <c r="A23" s="58"/>
      <c r="B23" s="20" t="s">
        <v>18</v>
      </c>
      <c r="C23" s="17"/>
      <c r="D23" s="114">
        <v>1828258</v>
      </c>
      <c r="E23" s="115">
        <v>1777942</v>
      </c>
      <c r="F23" s="59">
        <f t="shared" si="0"/>
        <v>50316</v>
      </c>
      <c r="G23" s="60">
        <f t="shared" si="1"/>
        <v>2.830013577495779</v>
      </c>
    </row>
    <row r="24" spans="1:7" ht="18.75" customHeight="1">
      <c r="A24" s="58"/>
      <c r="B24" s="20" t="s">
        <v>19</v>
      </c>
      <c r="C24" s="17"/>
      <c r="D24" s="114">
        <v>3077618</v>
      </c>
      <c r="E24" s="115">
        <v>3010802</v>
      </c>
      <c r="F24" s="59">
        <f t="shared" si="0"/>
        <v>66816</v>
      </c>
      <c r="G24" s="60">
        <f t="shared" si="1"/>
        <v>2.2192093668065853</v>
      </c>
    </row>
    <row r="25" spans="1:7" ht="18.75" customHeight="1">
      <c r="A25" s="58"/>
      <c r="B25" s="20" t="s">
        <v>20</v>
      </c>
      <c r="C25" s="17"/>
      <c r="D25" s="114">
        <v>3760417</v>
      </c>
      <c r="E25" s="115">
        <v>3696769</v>
      </c>
      <c r="F25" s="59">
        <f t="shared" si="0"/>
        <v>63648</v>
      </c>
      <c r="G25" s="60">
        <f t="shared" si="1"/>
        <v>1.7217196963077757</v>
      </c>
    </row>
    <row r="26" spans="1:7" ht="18.75" customHeight="1">
      <c r="A26" s="58"/>
      <c r="B26" s="20" t="s">
        <v>21</v>
      </c>
      <c r="C26" s="17"/>
      <c r="D26" s="114">
        <v>562957</v>
      </c>
      <c r="E26" s="115">
        <v>521957</v>
      </c>
      <c r="F26" s="59">
        <f t="shared" si="0"/>
        <v>41000</v>
      </c>
      <c r="G26" s="61">
        <f t="shared" si="1"/>
        <v>7.8550531940370565</v>
      </c>
    </row>
    <row r="27" spans="1:7" ht="18.75" customHeight="1">
      <c r="A27" s="58"/>
      <c r="B27" s="20" t="s">
        <v>22</v>
      </c>
      <c r="C27" s="17"/>
      <c r="D27" s="114">
        <v>1173477</v>
      </c>
      <c r="E27" s="115">
        <v>1116177</v>
      </c>
      <c r="F27" s="59">
        <f t="shared" si="0"/>
        <v>57300</v>
      </c>
      <c r="G27" s="60">
        <f t="shared" si="1"/>
        <v>5.133594403038228</v>
      </c>
    </row>
    <row r="28" spans="1:7" ht="18.75" customHeight="1">
      <c r="A28" s="58"/>
      <c r="B28" s="20" t="s">
        <v>23</v>
      </c>
      <c r="C28" s="17"/>
      <c r="D28" s="114">
        <v>1882043</v>
      </c>
      <c r="E28" s="115">
        <v>1797602</v>
      </c>
      <c r="F28" s="59">
        <f t="shared" si="0"/>
        <v>84441</v>
      </c>
      <c r="G28" s="60">
        <f t="shared" si="1"/>
        <v>4.697424680212861</v>
      </c>
    </row>
    <row r="29" spans="1:7" ht="18.75" customHeight="1">
      <c r="A29" s="58"/>
      <c r="B29" s="20" t="s">
        <v>24</v>
      </c>
      <c r="C29" s="17"/>
      <c r="D29" s="114">
        <v>1950756</v>
      </c>
      <c r="E29" s="115">
        <v>1913069</v>
      </c>
      <c r="F29" s="59">
        <f t="shared" si="0"/>
        <v>37687</v>
      </c>
      <c r="G29" s="60">
        <f t="shared" si="1"/>
        <v>1.9699759914566592</v>
      </c>
    </row>
    <row r="30" spans="1:7" ht="18.75" customHeight="1">
      <c r="A30" s="58"/>
      <c r="B30" s="20" t="s">
        <v>25</v>
      </c>
      <c r="C30" s="17"/>
      <c r="D30" s="114">
        <v>1971179</v>
      </c>
      <c r="E30" s="115">
        <v>1909341</v>
      </c>
      <c r="F30" s="59">
        <f t="shared" si="0"/>
        <v>61838</v>
      </c>
      <c r="G30" s="60">
        <f t="shared" si="1"/>
        <v>3.238709062446153</v>
      </c>
    </row>
    <row r="31" spans="1:7" ht="18.75" customHeight="1">
      <c r="A31" s="58"/>
      <c r="B31" s="20" t="s">
        <v>26</v>
      </c>
      <c r="C31" s="17"/>
      <c r="D31" s="114">
        <v>4047876</v>
      </c>
      <c r="E31" s="115">
        <v>3989764</v>
      </c>
      <c r="F31" s="59">
        <f t="shared" si="0"/>
        <v>58112</v>
      </c>
      <c r="G31" s="60">
        <f t="shared" si="1"/>
        <v>1.4565272532410438</v>
      </c>
    </row>
    <row r="32" spans="1:7" ht="18.75" customHeight="1" thickBot="1">
      <c r="A32" s="62"/>
      <c r="B32" s="63" t="s">
        <v>27</v>
      </c>
      <c r="C32" s="64"/>
      <c r="D32" s="116">
        <v>3462660</v>
      </c>
      <c r="E32" s="117">
        <v>3384038</v>
      </c>
      <c r="F32" s="65">
        <f t="shared" si="0"/>
        <v>78622</v>
      </c>
      <c r="G32" s="66">
        <f t="shared" si="1"/>
        <v>2.323319064384029</v>
      </c>
    </row>
    <row r="33" spans="1:7" ht="18.75" customHeight="1">
      <c r="A33" s="53"/>
      <c r="B33" s="54" t="s">
        <v>28</v>
      </c>
      <c r="C33" s="55"/>
      <c r="D33" s="92">
        <f>SUM(D9:D16)</f>
        <v>53279452</v>
      </c>
      <c r="E33" s="93">
        <f>SUM(E9:E16)</f>
        <v>51888865</v>
      </c>
      <c r="F33" s="56">
        <f t="shared" si="0"/>
        <v>1390587</v>
      </c>
      <c r="G33" s="57">
        <f t="shared" si="1"/>
        <v>2.67993335371664</v>
      </c>
    </row>
    <row r="34" spans="1:7" ht="18.75" customHeight="1">
      <c r="A34" s="58"/>
      <c r="B34" s="20" t="s">
        <v>29</v>
      </c>
      <c r="C34" s="17"/>
      <c r="D34" s="94">
        <f>SUM(D17:D32)</f>
        <v>38376642</v>
      </c>
      <c r="E34" s="95">
        <f>SUM(E17:E32)</f>
        <v>37479372</v>
      </c>
      <c r="F34" s="59">
        <f t="shared" si="0"/>
        <v>897270</v>
      </c>
      <c r="G34" s="60">
        <f t="shared" si="1"/>
        <v>2.394036911824456</v>
      </c>
    </row>
    <row r="35" spans="1:7" ht="18.75" customHeight="1" thickBot="1">
      <c r="A35" s="62"/>
      <c r="B35" s="63" t="s">
        <v>30</v>
      </c>
      <c r="C35" s="64"/>
      <c r="D35" s="96">
        <f>SUM(D33,D34)</f>
        <v>91656094</v>
      </c>
      <c r="E35" s="97">
        <f>SUM(E33:E34)</f>
        <v>89368237</v>
      </c>
      <c r="F35" s="65">
        <f t="shared" si="0"/>
        <v>2287857</v>
      </c>
      <c r="G35" s="66">
        <f t="shared" si="1"/>
        <v>2.5600337175723853</v>
      </c>
    </row>
    <row r="36" spans="1:7" ht="4.5" customHeight="1">
      <c r="A36" s="67"/>
      <c r="B36" s="68"/>
      <c r="C36" s="12"/>
      <c r="D36" s="69"/>
      <c r="E36" s="69"/>
      <c r="F36" s="69"/>
      <c r="G36" s="70"/>
    </row>
    <row r="37" spans="1:7" ht="16.5" customHeight="1">
      <c r="A37" s="131" t="s">
        <v>69</v>
      </c>
      <c r="B37" s="131"/>
      <c r="C37" s="131"/>
      <c r="D37" s="131"/>
      <c r="E37" s="131"/>
      <c r="F37" s="131"/>
      <c r="G37" s="131"/>
    </row>
    <row r="38" spans="1:7" ht="16.5" customHeight="1">
      <c r="A38" s="131"/>
      <c r="B38" s="131"/>
      <c r="C38" s="131"/>
      <c r="D38" s="131"/>
      <c r="E38" s="131"/>
      <c r="F38" s="131"/>
      <c r="G38" s="131"/>
    </row>
    <row r="39" spans="1:7" ht="16.5" customHeight="1">
      <c r="A39" s="131"/>
      <c r="B39" s="131"/>
      <c r="C39" s="131"/>
      <c r="D39" s="131"/>
      <c r="E39" s="131"/>
      <c r="F39" s="131"/>
      <c r="G39" s="131"/>
    </row>
    <row r="40" spans="1:7" ht="16.5" customHeight="1">
      <c r="A40" s="22"/>
      <c r="B40" s="72"/>
      <c r="C40" s="22"/>
      <c r="D40" s="22"/>
      <c r="E40" s="22"/>
      <c r="F40" s="22"/>
      <c r="G40" s="22"/>
    </row>
  </sheetData>
  <sheetProtection/>
  <mergeCells count="3">
    <mergeCell ref="B7:B8"/>
    <mergeCell ref="A3:G3"/>
    <mergeCell ref="A37:G39"/>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4"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dimension ref="A1:G40"/>
  <sheetViews>
    <sheetView showGridLines="0" view="pageBreakPreview" zoomScale="190" zoomScaleNormal="85" zoomScaleSheetLayoutView="190" zoomScalePageLayoutView="0" workbookViewId="0" topLeftCell="A31">
      <selection activeCell="D41" sqref="D41"/>
    </sheetView>
  </sheetViews>
  <sheetFormatPr defaultColWidth="10.28125" defaultRowHeight="16.5" customHeight="1"/>
  <cols>
    <col min="1" max="1" width="3.28125" style="16" customWidth="1"/>
    <col min="2" max="2" width="12.57421875" style="36" bestFit="1" customWidth="1"/>
    <col min="3" max="3" width="3.28125" style="16" customWidth="1"/>
    <col min="4" max="5" width="19.140625" style="16" customWidth="1"/>
    <col min="6" max="7" width="16.8515625" style="16" customWidth="1"/>
    <col min="8" max="8" width="15.8515625" style="16" customWidth="1"/>
    <col min="9" max="16384" width="10.28125" style="16" customWidth="1"/>
  </cols>
  <sheetData>
    <row r="1" ht="16.5" customHeight="1">
      <c r="G1" s="37"/>
    </row>
    <row r="3" spans="1:7" ht="16.5" customHeight="1">
      <c r="A3" s="130" t="s">
        <v>62</v>
      </c>
      <c r="B3" s="130"/>
      <c r="C3" s="130"/>
      <c r="D3" s="130"/>
      <c r="E3" s="130"/>
      <c r="F3" s="130"/>
      <c r="G3" s="130"/>
    </row>
    <row r="4" spans="4:5" ht="12.75" customHeight="1">
      <c r="D4" s="38"/>
      <c r="E4" s="90" t="s">
        <v>57</v>
      </c>
    </row>
    <row r="5" ht="12.75" customHeight="1">
      <c r="D5" s="39"/>
    </row>
    <row r="6" spans="1:7" ht="16.5" customHeight="1" thickBot="1">
      <c r="A6" s="40"/>
      <c r="B6" s="40"/>
      <c r="C6" s="40"/>
      <c r="D6" s="40"/>
      <c r="E6" s="40"/>
      <c r="F6" s="40"/>
      <c r="G6" s="41" t="s">
        <v>0</v>
      </c>
    </row>
    <row r="7" spans="1:7" s="48" customFormat="1" ht="16.5" customHeight="1">
      <c r="A7" s="42"/>
      <c r="B7" s="128" t="s">
        <v>1</v>
      </c>
      <c r="C7" s="43"/>
      <c r="D7" s="123" t="s">
        <v>63</v>
      </c>
      <c r="E7" s="125" t="s">
        <v>58</v>
      </c>
      <c r="F7" s="46" t="s">
        <v>2</v>
      </c>
      <c r="G7" s="47" t="s">
        <v>3</v>
      </c>
    </row>
    <row r="8" spans="1:7" ht="16.5" customHeight="1" thickBot="1">
      <c r="A8" s="49"/>
      <c r="B8" s="129"/>
      <c r="C8" s="50"/>
      <c r="D8" s="104" t="s">
        <v>60</v>
      </c>
      <c r="E8" s="124" t="s">
        <v>67</v>
      </c>
      <c r="F8" s="18" t="s">
        <v>42</v>
      </c>
      <c r="G8" s="52" t="s">
        <v>47</v>
      </c>
    </row>
    <row r="9" spans="1:7" ht="18.75" customHeight="1">
      <c r="A9" s="53"/>
      <c r="B9" s="54" t="s">
        <v>4</v>
      </c>
      <c r="C9" s="55"/>
      <c r="D9" s="112">
        <v>9950429</v>
      </c>
      <c r="E9" s="113">
        <v>10165231</v>
      </c>
      <c r="F9" s="56">
        <f aca="true" t="shared" si="0" ref="F9:F35">D9-E9</f>
        <v>-214802</v>
      </c>
      <c r="G9" s="57">
        <f aca="true" t="shared" si="1" ref="G9:G35">F9/E9*100</f>
        <v>-2.113104955509619</v>
      </c>
    </row>
    <row r="10" spans="1:7" ht="18.75" customHeight="1">
      <c r="A10" s="58"/>
      <c r="B10" s="20" t="s">
        <v>5</v>
      </c>
      <c r="C10" s="17"/>
      <c r="D10" s="114">
        <v>4507634</v>
      </c>
      <c r="E10" s="115">
        <v>4687419</v>
      </c>
      <c r="F10" s="59">
        <f t="shared" si="0"/>
        <v>-179785</v>
      </c>
      <c r="G10" s="60">
        <f t="shared" si="1"/>
        <v>-3.835479610421001</v>
      </c>
    </row>
    <row r="11" spans="1:7" ht="18.75" customHeight="1">
      <c r="A11" s="58"/>
      <c r="B11" s="20" t="s">
        <v>6</v>
      </c>
      <c r="C11" s="17"/>
      <c r="D11" s="114">
        <v>3425958</v>
      </c>
      <c r="E11" s="115">
        <v>3485830</v>
      </c>
      <c r="F11" s="59">
        <f t="shared" si="0"/>
        <v>-59872</v>
      </c>
      <c r="G11" s="60">
        <f t="shared" si="1"/>
        <v>-1.7175823261604841</v>
      </c>
    </row>
    <row r="12" spans="1:7" ht="18.75" customHeight="1">
      <c r="A12" s="58"/>
      <c r="B12" s="20" t="s">
        <v>7</v>
      </c>
      <c r="C12" s="17"/>
      <c r="D12" s="114">
        <v>4071625</v>
      </c>
      <c r="E12" s="115">
        <v>4476235</v>
      </c>
      <c r="F12" s="59">
        <f t="shared" si="0"/>
        <v>-404610</v>
      </c>
      <c r="G12" s="60">
        <f t="shared" si="1"/>
        <v>-9.039069664573017</v>
      </c>
    </row>
    <row r="13" spans="1:7" ht="18.75" customHeight="1">
      <c r="A13" s="58"/>
      <c r="B13" s="20" t="s">
        <v>8</v>
      </c>
      <c r="C13" s="17"/>
      <c r="D13" s="114">
        <v>7348307</v>
      </c>
      <c r="E13" s="115">
        <v>7481436</v>
      </c>
      <c r="F13" s="59">
        <f t="shared" si="0"/>
        <v>-133129</v>
      </c>
      <c r="G13" s="60">
        <f t="shared" si="1"/>
        <v>-1.779457847397211</v>
      </c>
    </row>
    <row r="14" spans="1:7" ht="18.75" customHeight="1">
      <c r="A14" s="58"/>
      <c r="B14" s="20" t="s">
        <v>9</v>
      </c>
      <c r="C14" s="17"/>
      <c r="D14" s="114">
        <v>7002359</v>
      </c>
      <c r="E14" s="115">
        <v>7079094</v>
      </c>
      <c r="F14" s="59">
        <f t="shared" si="0"/>
        <v>-76735</v>
      </c>
      <c r="G14" s="60">
        <f t="shared" si="1"/>
        <v>-1.0839663945697007</v>
      </c>
    </row>
    <row r="15" spans="1:7" ht="18.75" customHeight="1">
      <c r="A15" s="58"/>
      <c r="B15" s="20" t="s">
        <v>10</v>
      </c>
      <c r="C15" s="17"/>
      <c r="D15" s="114">
        <v>7411438</v>
      </c>
      <c r="E15" s="115">
        <v>7805278</v>
      </c>
      <c r="F15" s="59">
        <f t="shared" si="0"/>
        <v>-393840</v>
      </c>
      <c r="G15" s="60">
        <f t="shared" si="1"/>
        <v>-5.045816433444139</v>
      </c>
    </row>
    <row r="16" spans="1:7" ht="18.75" customHeight="1">
      <c r="A16" s="58"/>
      <c r="B16" s="20" t="s">
        <v>11</v>
      </c>
      <c r="C16" s="17"/>
      <c r="D16" s="114">
        <v>9561702</v>
      </c>
      <c r="E16" s="115">
        <v>9884986</v>
      </c>
      <c r="F16" s="59">
        <f t="shared" si="0"/>
        <v>-323284</v>
      </c>
      <c r="G16" s="60">
        <f t="shared" si="1"/>
        <v>-3.270454808939537</v>
      </c>
    </row>
    <row r="17" spans="1:7" ht="18.75" customHeight="1">
      <c r="A17" s="58"/>
      <c r="B17" s="20" t="s">
        <v>12</v>
      </c>
      <c r="C17" s="17"/>
      <c r="D17" s="114">
        <v>1860105</v>
      </c>
      <c r="E17" s="115">
        <v>1853592</v>
      </c>
      <c r="F17" s="59">
        <f t="shared" si="0"/>
        <v>6513</v>
      </c>
      <c r="G17" s="60">
        <f t="shared" si="1"/>
        <v>0.3513718229254334</v>
      </c>
    </row>
    <row r="18" spans="1:7" ht="18.75" customHeight="1">
      <c r="A18" s="58"/>
      <c r="B18" s="20" t="s">
        <v>13</v>
      </c>
      <c r="C18" s="17"/>
      <c r="D18" s="114">
        <v>1469668</v>
      </c>
      <c r="E18" s="115">
        <v>1433863</v>
      </c>
      <c r="F18" s="59">
        <f t="shared" si="0"/>
        <v>35805</v>
      </c>
      <c r="G18" s="60">
        <f t="shared" si="1"/>
        <v>2.4971004900747142</v>
      </c>
    </row>
    <row r="19" spans="1:7" ht="18.75" customHeight="1">
      <c r="A19" s="58"/>
      <c r="B19" s="20" t="s">
        <v>14</v>
      </c>
      <c r="C19" s="17"/>
      <c r="D19" s="114">
        <v>1317863</v>
      </c>
      <c r="E19" s="115">
        <v>1340337</v>
      </c>
      <c r="F19" s="59">
        <f t="shared" si="0"/>
        <v>-22474</v>
      </c>
      <c r="G19" s="60">
        <f t="shared" si="1"/>
        <v>-1.6767424908810244</v>
      </c>
    </row>
    <row r="20" spans="1:7" ht="18.75" customHeight="1">
      <c r="A20" s="58"/>
      <c r="B20" s="20" t="s">
        <v>15</v>
      </c>
      <c r="C20" s="17"/>
      <c r="D20" s="114">
        <v>2672515</v>
      </c>
      <c r="E20" s="115">
        <v>2708488</v>
      </c>
      <c r="F20" s="59">
        <f t="shared" si="0"/>
        <v>-35973</v>
      </c>
      <c r="G20" s="60">
        <f t="shared" si="1"/>
        <v>-1.3281579981155538</v>
      </c>
    </row>
    <row r="21" spans="1:7" ht="18.75" customHeight="1">
      <c r="A21" s="58"/>
      <c r="B21" s="20" t="s">
        <v>16</v>
      </c>
      <c r="C21" s="17"/>
      <c r="D21" s="114">
        <v>2544335</v>
      </c>
      <c r="E21" s="115">
        <v>2508698</v>
      </c>
      <c r="F21" s="59">
        <f t="shared" si="0"/>
        <v>35637</v>
      </c>
      <c r="G21" s="60">
        <f t="shared" si="1"/>
        <v>1.420537665354698</v>
      </c>
    </row>
    <row r="22" spans="1:7" ht="18.75" customHeight="1">
      <c r="A22" s="58"/>
      <c r="B22" s="20" t="s">
        <v>17</v>
      </c>
      <c r="C22" s="17"/>
      <c r="D22" s="114">
        <v>4794915</v>
      </c>
      <c r="E22" s="115">
        <v>4986123</v>
      </c>
      <c r="F22" s="59">
        <f t="shared" si="0"/>
        <v>-191208</v>
      </c>
      <c r="G22" s="60">
        <f t="shared" si="1"/>
        <v>-3.834803112558595</v>
      </c>
    </row>
    <row r="23" spans="1:7" ht="18.75" customHeight="1">
      <c r="A23" s="58"/>
      <c r="B23" s="20" t="s">
        <v>18</v>
      </c>
      <c r="C23" s="17"/>
      <c r="D23" s="114">
        <v>1828258</v>
      </c>
      <c r="E23" s="115">
        <v>1872012</v>
      </c>
      <c r="F23" s="59">
        <f t="shared" si="0"/>
        <v>-43754</v>
      </c>
      <c r="G23" s="60">
        <f t="shared" si="1"/>
        <v>-2.3372713422777207</v>
      </c>
    </row>
    <row r="24" spans="1:7" ht="18.75" customHeight="1">
      <c r="A24" s="58"/>
      <c r="B24" s="20" t="s">
        <v>19</v>
      </c>
      <c r="C24" s="17"/>
      <c r="D24" s="114">
        <v>3077618</v>
      </c>
      <c r="E24" s="115">
        <v>3103724</v>
      </c>
      <c r="F24" s="59">
        <f t="shared" si="0"/>
        <v>-26106</v>
      </c>
      <c r="G24" s="60">
        <f t="shared" si="1"/>
        <v>-0.8411186046181941</v>
      </c>
    </row>
    <row r="25" spans="1:7" ht="18.75" customHeight="1">
      <c r="A25" s="58"/>
      <c r="B25" s="20" t="s">
        <v>20</v>
      </c>
      <c r="C25" s="17"/>
      <c r="D25" s="114">
        <v>3760417</v>
      </c>
      <c r="E25" s="115">
        <v>3838509</v>
      </c>
      <c r="F25" s="59">
        <f t="shared" si="0"/>
        <v>-78092</v>
      </c>
      <c r="G25" s="60">
        <f t="shared" si="1"/>
        <v>-2.034435766595832</v>
      </c>
    </row>
    <row r="26" spans="1:7" ht="18.75" customHeight="1">
      <c r="A26" s="58"/>
      <c r="B26" s="20" t="s">
        <v>21</v>
      </c>
      <c r="C26" s="17"/>
      <c r="D26" s="114">
        <v>562957</v>
      </c>
      <c r="E26" s="115">
        <v>575378</v>
      </c>
      <c r="F26" s="59">
        <f t="shared" si="0"/>
        <v>-12421</v>
      </c>
      <c r="G26" s="61">
        <f t="shared" si="1"/>
        <v>-2.1587547664318065</v>
      </c>
    </row>
    <row r="27" spans="1:7" ht="18.75" customHeight="1">
      <c r="A27" s="58"/>
      <c r="B27" s="20" t="s">
        <v>22</v>
      </c>
      <c r="C27" s="17"/>
      <c r="D27" s="114">
        <v>1173477</v>
      </c>
      <c r="E27" s="115">
        <v>1207282</v>
      </c>
      <c r="F27" s="59">
        <f t="shared" si="0"/>
        <v>-33805</v>
      </c>
      <c r="G27" s="60">
        <f t="shared" si="1"/>
        <v>-2.800091445080768</v>
      </c>
    </row>
    <row r="28" spans="1:7" ht="18.75" customHeight="1">
      <c r="A28" s="58"/>
      <c r="B28" s="20" t="s">
        <v>23</v>
      </c>
      <c r="C28" s="17"/>
      <c r="D28" s="114">
        <v>1882043</v>
      </c>
      <c r="E28" s="115">
        <v>1911365</v>
      </c>
      <c r="F28" s="59">
        <f t="shared" si="0"/>
        <v>-29322</v>
      </c>
      <c r="G28" s="60">
        <f t="shared" si="1"/>
        <v>-1.534086896014105</v>
      </c>
    </row>
    <row r="29" spans="1:7" ht="18.75" customHeight="1">
      <c r="A29" s="58"/>
      <c r="B29" s="20" t="s">
        <v>24</v>
      </c>
      <c r="C29" s="17"/>
      <c r="D29" s="114">
        <v>1950756</v>
      </c>
      <c r="E29" s="115">
        <v>1941427</v>
      </c>
      <c r="F29" s="59">
        <f t="shared" si="0"/>
        <v>9329</v>
      </c>
      <c r="G29" s="60">
        <f t="shared" si="1"/>
        <v>0.48052283191693534</v>
      </c>
    </row>
    <row r="30" spans="1:7" ht="18.75" customHeight="1">
      <c r="A30" s="58"/>
      <c r="B30" s="20" t="s">
        <v>25</v>
      </c>
      <c r="C30" s="17"/>
      <c r="D30" s="114">
        <v>1971179</v>
      </c>
      <c r="E30" s="115">
        <v>1987172</v>
      </c>
      <c r="F30" s="59">
        <f t="shared" si="0"/>
        <v>-15993</v>
      </c>
      <c r="G30" s="60">
        <f t="shared" si="1"/>
        <v>-0.8048120645822304</v>
      </c>
    </row>
    <row r="31" spans="1:7" ht="18.75" customHeight="1">
      <c r="A31" s="58"/>
      <c r="B31" s="20" t="s">
        <v>26</v>
      </c>
      <c r="C31" s="17"/>
      <c r="D31" s="114">
        <v>4047876</v>
      </c>
      <c r="E31" s="115">
        <v>4190553</v>
      </c>
      <c r="F31" s="59">
        <f t="shared" si="0"/>
        <v>-142677</v>
      </c>
      <c r="G31" s="60">
        <f t="shared" si="1"/>
        <v>-3.4047296383078796</v>
      </c>
    </row>
    <row r="32" spans="1:7" ht="18.75" customHeight="1" thickBot="1">
      <c r="A32" s="62"/>
      <c r="B32" s="63" t="s">
        <v>27</v>
      </c>
      <c r="C32" s="64"/>
      <c r="D32" s="116">
        <v>3462660</v>
      </c>
      <c r="E32" s="117">
        <v>3532565</v>
      </c>
      <c r="F32" s="65">
        <f t="shared" si="0"/>
        <v>-69905</v>
      </c>
      <c r="G32" s="66">
        <f t="shared" si="1"/>
        <v>-1.9788737079147873</v>
      </c>
    </row>
    <row r="33" spans="1:7" ht="18.75" customHeight="1">
      <c r="A33" s="53"/>
      <c r="B33" s="54" t="s">
        <v>28</v>
      </c>
      <c r="C33" s="55"/>
      <c r="D33" s="92">
        <f>SUM(D9:D16)</f>
        <v>53279452</v>
      </c>
      <c r="E33" s="93">
        <f>SUM(E9:E16)</f>
        <v>55065509</v>
      </c>
      <c r="F33" s="56">
        <f t="shared" si="0"/>
        <v>-1786057</v>
      </c>
      <c r="G33" s="57">
        <f t="shared" si="1"/>
        <v>-3.243513103638069</v>
      </c>
    </row>
    <row r="34" spans="1:7" ht="18.75" customHeight="1">
      <c r="A34" s="58"/>
      <c r="B34" s="20" t="s">
        <v>29</v>
      </c>
      <c r="C34" s="17"/>
      <c r="D34" s="94">
        <f>SUM(D17:D32)</f>
        <v>38376642</v>
      </c>
      <c r="E34" s="95">
        <f>SUM(E17:E32)</f>
        <v>38991088</v>
      </c>
      <c r="F34" s="59">
        <f t="shared" si="0"/>
        <v>-614446</v>
      </c>
      <c r="G34" s="60">
        <f t="shared" si="1"/>
        <v>-1.575862668925781</v>
      </c>
    </row>
    <row r="35" spans="1:7" ht="18.75" customHeight="1" thickBot="1">
      <c r="A35" s="62"/>
      <c r="B35" s="63" t="s">
        <v>30</v>
      </c>
      <c r="C35" s="64"/>
      <c r="D35" s="96">
        <f>SUM(D33,D34)</f>
        <v>91656094</v>
      </c>
      <c r="E35" s="97">
        <f>SUM(E33:E34)</f>
        <v>94056597</v>
      </c>
      <c r="F35" s="65">
        <f t="shared" si="0"/>
        <v>-2400503</v>
      </c>
      <c r="G35" s="66">
        <f t="shared" si="1"/>
        <v>-2.5521899330463764</v>
      </c>
    </row>
    <row r="36" spans="1:7" ht="4.5" customHeight="1">
      <c r="A36" s="67"/>
      <c r="B36" s="68"/>
      <c r="C36" s="12"/>
      <c r="D36" s="69"/>
      <c r="E36" s="69"/>
      <c r="F36" s="69"/>
      <c r="G36" s="70"/>
    </row>
    <row r="37" spans="1:7" ht="16.5" customHeight="1">
      <c r="A37" s="126"/>
      <c r="B37" s="22"/>
      <c r="C37" s="22"/>
      <c r="D37" s="22"/>
      <c r="E37" s="22"/>
      <c r="F37" s="22"/>
      <c r="G37" s="71"/>
    </row>
    <row r="38" spans="1:7" ht="16.5" customHeight="1">
      <c r="A38" s="126"/>
      <c r="B38" s="22"/>
      <c r="C38" s="22"/>
      <c r="D38" s="22"/>
      <c r="E38" s="22"/>
      <c r="F38" s="22"/>
      <c r="G38" s="22"/>
    </row>
    <row r="39" spans="1:7" ht="16.5" customHeight="1">
      <c r="A39" s="127"/>
      <c r="B39" s="72"/>
      <c r="C39" s="22"/>
      <c r="D39" s="22"/>
      <c r="E39" s="22"/>
      <c r="F39" s="22"/>
      <c r="G39" s="22"/>
    </row>
    <row r="40" spans="1:7" ht="16.5" customHeight="1">
      <c r="A40" s="22"/>
      <c r="B40" s="72"/>
      <c r="C40" s="22"/>
      <c r="D40" s="22"/>
      <c r="E40" s="22"/>
      <c r="F40" s="22"/>
      <c r="G40" s="22"/>
    </row>
  </sheetData>
  <sheetProtection/>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G40"/>
  <sheetViews>
    <sheetView showGridLines="0" view="pageBreakPreview" zoomScale="160" zoomScaleNormal="85" zoomScaleSheetLayoutView="160" zoomScalePageLayoutView="0" workbookViewId="0" topLeftCell="A1">
      <selection activeCell="J33" sqref="J33"/>
    </sheetView>
  </sheetViews>
  <sheetFormatPr defaultColWidth="10.28125" defaultRowHeight="16.5" customHeight="1"/>
  <cols>
    <col min="1" max="1" width="3.28125" style="16" customWidth="1"/>
    <col min="2" max="2" width="12.57421875" style="36" bestFit="1" customWidth="1"/>
    <col min="3" max="3" width="3.28125" style="16" customWidth="1"/>
    <col min="4" max="4" width="19.00390625" style="16" customWidth="1"/>
    <col min="5" max="7" width="17.140625" style="16" customWidth="1"/>
    <col min="8" max="16384" width="10.28125" style="16" customWidth="1"/>
  </cols>
  <sheetData>
    <row r="1" spans="6:7" ht="16.5" customHeight="1">
      <c r="F1" s="132"/>
      <c r="G1" s="132"/>
    </row>
    <row r="2" spans="6:7" ht="16.5" customHeight="1">
      <c r="F2" s="75"/>
      <c r="G2" s="75"/>
    </row>
    <row r="3" spans="1:7" ht="16.5" customHeight="1">
      <c r="A3" s="130" t="s">
        <v>64</v>
      </c>
      <c r="B3" s="130"/>
      <c r="C3" s="130"/>
      <c r="D3" s="130"/>
      <c r="E3" s="130"/>
      <c r="F3" s="130"/>
      <c r="G3" s="130"/>
    </row>
    <row r="4" spans="3:5" ht="12.75" customHeight="1">
      <c r="C4" s="73"/>
      <c r="E4" s="90"/>
    </row>
    <row r="5" ht="12.75" customHeight="1">
      <c r="D5" s="74"/>
    </row>
    <row r="6" spans="1:7" ht="16.5" customHeight="1" thickBot="1">
      <c r="A6" s="40"/>
      <c r="B6" s="40"/>
      <c r="C6" s="40"/>
      <c r="D6" s="40"/>
      <c r="E6" s="40"/>
      <c r="F6" s="40"/>
      <c r="G6" s="41" t="s">
        <v>53</v>
      </c>
    </row>
    <row r="7" spans="1:7" s="48" customFormat="1" ht="16.5" customHeight="1">
      <c r="A7" s="42"/>
      <c r="B7" s="128" t="s">
        <v>31</v>
      </c>
      <c r="C7" s="43"/>
      <c r="D7" s="44" t="s">
        <v>46</v>
      </c>
      <c r="E7" s="133"/>
      <c r="F7" s="135"/>
      <c r="G7" s="137"/>
    </row>
    <row r="8" spans="1:7" ht="16.5" customHeight="1" thickBot="1">
      <c r="A8" s="49"/>
      <c r="B8" s="129"/>
      <c r="C8" s="50"/>
      <c r="D8" s="51" t="s">
        <v>52</v>
      </c>
      <c r="E8" s="134"/>
      <c r="F8" s="136"/>
      <c r="G8" s="138"/>
    </row>
    <row r="9" spans="1:7" ht="18.75" customHeight="1">
      <c r="A9" s="53"/>
      <c r="B9" s="54" t="s">
        <v>4</v>
      </c>
      <c r="C9" s="55"/>
      <c r="D9" s="118">
        <v>1307980</v>
      </c>
      <c r="E9" s="84"/>
      <c r="F9" s="85"/>
      <c r="G9" s="109"/>
    </row>
    <row r="10" spans="1:7" ht="18.75" customHeight="1">
      <c r="A10" s="58"/>
      <c r="B10" s="20" t="s">
        <v>5</v>
      </c>
      <c r="C10" s="17"/>
      <c r="D10" s="119">
        <v>269324</v>
      </c>
      <c r="E10" s="86"/>
      <c r="F10" s="87"/>
      <c r="G10" s="110"/>
    </row>
    <row r="11" spans="1:7" ht="18.75" customHeight="1">
      <c r="A11" s="58"/>
      <c r="B11" s="20" t="s">
        <v>6</v>
      </c>
      <c r="C11" s="17"/>
      <c r="D11" s="119">
        <v>163906</v>
      </c>
      <c r="E11" s="86"/>
      <c r="F11" s="87"/>
      <c r="G11" s="110"/>
    </row>
    <row r="12" spans="1:7" ht="18.75" customHeight="1">
      <c r="A12" s="58"/>
      <c r="B12" s="20" t="s">
        <v>7</v>
      </c>
      <c r="C12" s="17"/>
      <c r="D12" s="119">
        <v>476729</v>
      </c>
      <c r="E12" s="86"/>
      <c r="F12" s="87"/>
      <c r="G12" s="110"/>
    </row>
    <row r="13" spans="1:7" ht="18.75" customHeight="1">
      <c r="A13" s="58"/>
      <c r="B13" s="20" t="s">
        <v>8</v>
      </c>
      <c r="C13" s="17"/>
      <c r="D13" s="119">
        <v>159212</v>
      </c>
      <c r="E13" s="86"/>
      <c r="F13" s="87"/>
      <c r="G13" s="110"/>
    </row>
    <row r="14" spans="1:7" ht="18.75" customHeight="1">
      <c r="A14" s="58"/>
      <c r="B14" s="20" t="s">
        <v>9</v>
      </c>
      <c r="C14" s="17"/>
      <c r="D14" s="119">
        <v>134495</v>
      </c>
      <c r="E14" s="86"/>
      <c r="F14" s="87"/>
      <c r="G14" s="110"/>
    </row>
    <row r="15" spans="1:7" ht="18.75" customHeight="1">
      <c r="A15" s="58"/>
      <c r="B15" s="20" t="s">
        <v>10</v>
      </c>
      <c r="C15" s="17"/>
      <c r="D15" s="119">
        <v>120426</v>
      </c>
      <c r="E15" s="86"/>
      <c r="F15" s="87"/>
      <c r="G15" s="110"/>
    </row>
    <row r="16" spans="1:7" ht="18.75" customHeight="1">
      <c r="A16" s="58"/>
      <c r="B16" s="20" t="s">
        <v>11</v>
      </c>
      <c r="C16" s="17"/>
      <c r="D16" s="119">
        <v>115979</v>
      </c>
      <c r="E16" s="86"/>
      <c r="F16" s="87"/>
      <c r="G16" s="110"/>
    </row>
    <row r="17" spans="1:7" ht="18.75" customHeight="1">
      <c r="A17" s="58"/>
      <c r="B17" s="20" t="s">
        <v>12</v>
      </c>
      <c r="C17" s="17"/>
      <c r="D17" s="119">
        <v>25182</v>
      </c>
      <c r="E17" s="86"/>
      <c r="F17" s="87"/>
      <c r="G17" s="110"/>
    </row>
    <row r="18" spans="1:7" ht="18.75" customHeight="1">
      <c r="A18" s="58"/>
      <c r="B18" s="20" t="s">
        <v>13</v>
      </c>
      <c r="C18" s="17"/>
      <c r="D18" s="119">
        <v>13104</v>
      </c>
      <c r="E18" s="86"/>
      <c r="F18" s="87"/>
      <c r="G18" s="110"/>
    </row>
    <row r="19" spans="1:7" ht="18.75" customHeight="1">
      <c r="A19" s="58"/>
      <c r="B19" s="20" t="s">
        <v>14</v>
      </c>
      <c r="C19" s="17"/>
      <c r="D19" s="119">
        <v>13428</v>
      </c>
      <c r="E19" s="86"/>
      <c r="F19" s="87"/>
      <c r="G19" s="110"/>
    </row>
    <row r="20" spans="1:7" ht="18.75" customHeight="1">
      <c r="A20" s="58"/>
      <c r="B20" s="20" t="s">
        <v>15</v>
      </c>
      <c r="C20" s="17"/>
      <c r="D20" s="119">
        <v>100458</v>
      </c>
      <c r="E20" s="86"/>
      <c r="F20" s="87"/>
      <c r="G20" s="110"/>
    </row>
    <row r="21" spans="1:7" ht="18.75" customHeight="1">
      <c r="A21" s="58"/>
      <c r="B21" s="20" t="s">
        <v>16</v>
      </c>
      <c r="C21" s="17"/>
      <c r="D21" s="119">
        <v>29023</v>
      </c>
      <c r="E21" s="86"/>
      <c r="F21" s="87"/>
      <c r="G21" s="110"/>
    </row>
    <row r="22" spans="1:7" ht="18.75" customHeight="1">
      <c r="A22" s="58"/>
      <c r="B22" s="20" t="s">
        <v>17</v>
      </c>
      <c r="C22" s="17"/>
      <c r="D22" s="119">
        <v>52546</v>
      </c>
      <c r="E22" s="86"/>
      <c r="F22" s="87"/>
      <c r="G22" s="110"/>
    </row>
    <row r="23" spans="1:7" ht="18.75" customHeight="1">
      <c r="A23" s="58"/>
      <c r="B23" s="20" t="s">
        <v>18</v>
      </c>
      <c r="C23" s="17"/>
      <c r="D23" s="119">
        <v>19130</v>
      </c>
      <c r="E23" s="86"/>
      <c r="F23" s="87"/>
      <c r="G23" s="110"/>
    </row>
    <row r="24" spans="1:7" ht="18.75" customHeight="1">
      <c r="A24" s="58"/>
      <c r="B24" s="20" t="s">
        <v>19</v>
      </c>
      <c r="C24" s="17"/>
      <c r="D24" s="119">
        <v>31374</v>
      </c>
      <c r="E24" s="86"/>
      <c r="F24" s="87"/>
      <c r="G24" s="110"/>
    </row>
    <row r="25" spans="1:7" ht="18.75" customHeight="1">
      <c r="A25" s="58"/>
      <c r="B25" s="20" t="s">
        <v>32</v>
      </c>
      <c r="C25" s="17"/>
      <c r="D25" s="119">
        <v>41029</v>
      </c>
      <c r="E25" s="86"/>
      <c r="F25" s="87"/>
      <c r="G25" s="110"/>
    </row>
    <row r="26" spans="1:7" ht="18.75" customHeight="1">
      <c r="A26" s="58"/>
      <c r="B26" s="20" t="s">
        <v>21</v>
      </c>
      <c r="C26" s="17"/>
      <c r="D26" s="119">
        <v>91102</v>
      </c>
      <c r="E26" s="86"/>
      <c r="F26" s="87"/>
      <c r="G26" s="110"/>
    </row>
    <row r="27" spans="1:7" ht="18.75" customHeight="1">
      <c r="A27" s="58"/>
      <c r="B27" s="20" t="s">
        <v>22</v>
      </c>
      <c r="C27" s="17"/>
      <c r="D27" s="119">
        <v>127227</v>
      </c>
      <c r="E27" s="86"/>
      <c r="F27" s="87"/>
      <c r="G27" s="110"/>
    </row>
    <row r="28" spans="1:7" ht="18.75" customHeight="1">
      <c r="A28" s="58"/>
      <c r="B28" s="20" t="s">
        <v>23</v>
      </c>
      <c r="C28" s="17"/>
      <c r="D28" s="119">
        <v>161189</v>
      </c>
      <c r="E28" s="86"/>
      <c r="F28" s="87"/>
      <c r="G28" s="110"/>
    </row>
    <row r="29" spans="1:7" ht="18.75" customHeight="1">
      <c r="A29" s="58"/>
      <c r="B29" s="20" t="s">
        <v>24</v>
      </c>
      <c r="C29" s="17"/>
      <c r="D29" s="119">
        <v>62501</v>
      </c>
      <c r="E29" s="86"/>
      <c r="F29" s="87"/>
      <c r="G29" s="110"/>
    </row>
    <row r="30" spans="1:7" ht="18.75" customHeight="1">
      <c r="A30" s="58"/>
      <c r="B30" s="20" t="s">
        <v>25</v>
      </c>
      <c r="C30" s="17"/>
      <c r="D30" s="119">
        <v>47054</v>
      </c>
      <c r="E30" s="86"/>
      <c r="F30" s="87"/>
      <c r="G30" s="110"/>
    </row>
    <row r="31" spans="1:7" ht="18.75" customHeight="1">
      <c r="A31" s="58"/>
      <c r="B31" s="20" t="s">
        <v>26</v>
      </c>
      <c r="C31" s="17"/>
      <c r="D31" s="119">
        <v>44275</v>
      </c>
      <c r="E31" s="86"/>
      <c r="F31" s="87"/>
      <c r="G31" s="110"/>
    </row>
    <row r="32" spans="1:7" ht="18.75" customHeight="1" thickBot="1">
      <c r="A32" s="62"/>
      <c r="B32" s="63" t="s">
        <v>27</v>
      </c>
      <c r="C32" s="64"/>
      <c r="D32" s="120">
        <v>55986</v>
      </c>
      <c r="E32" s="88"/>
      <c r="F32" s="89"/>
      <c r="G32" s="111"/>
    </row>
    <row r="33" spans="1:7" ht="18.75" customHeight="1">
      <c r="A33" s="53"/>
      <c r="B33" s="54" t="s">
        <v>28</v>
      </c>
      <c r="C33" s="55"/>
      <c r="D33" s="98">
        <f>SUM(D9:D16)</f>
        <v>2748051</v>
      </c>
      <c r="E33" s="85"/>
      <c r="F33" s="85"/>
      <c r="G33" s="109"/>
    </row>
    <row r="34" spans="1:7" ht="18.75" customHeight="1">
      <c r="A34" s="58"/>
      <c r="B34" s="20" t="s">
        <v>29</v>
      </c>
      <c r="C34" s="17"/>
      <c r="D34" s="99">
        <f>SUM(D17:D32)</f>
        <v>914608</v>
      </c>
      <c r="E34" s="87"/>
      <c r="F34" s="87"/>
      <c r="G34" s="110"/>
    </row>
    <row r="35" spans="1:7" ht="18.75" customHeight="1" thickBot="1">
      <c r="A35" s="62"/>
      <c r="B35" s="63" t="s">
        <v>30</v>
      </c>
      <c r="C35" s="64"/>
      <c r="D35" s="100">
        <f>SUM(D33,D34)</f>
        <v>3662659</v>
      </c>
      <c r="E35" s="89"/>
      <c r="F35" s="89"/>
      <c r="G35" s="111"/>
    </row>
    <row r="36" spans="1:7" ht="3.75" customHeight="1">
      <c r="A36" s="67"/>
      <c r="B36" s="68"/>
      <c r="C36" s="12"/>
      <c r="D36" s="12"/>
      <c r="E36" s="12"/>
      <c r="F36" s="12"/>
      <c r="G36" s="76"/>
    </row>
    <row r="37" spans="1:7" ht="16.5" customHeight="1">
      <c r="A37" s="103" t="s">
        <v>70</v>
      </c>
      <c r="B37" s="16"/>
      <c r="G37" s="77"/>
    </row>
    <row r="38" ht="16.5" customHeight="1">
      <c r="B38" s="16"/>
    </row>
    <row r="39" ht="16.5" customHeight="1">
      <c r="C39" s="36"/>
    </row>
    <row r="40" spans="4:7" ht="16.5" customHeight="1">
      <c r="D40" s="12"/>
      <c r="G40" s="77"/>
    </row>
  </sheetData>
  <sheetProtection/>
  <mergeCells count="6">
    <mergeCell ref="B7:B8"/>
    <mergeCell ref="F1:G1"/>
    <mergeCell ref="E7:E8"/>
    <mergeCell ref="F7:F8"/>
    <mergeCell ref="G7:G8"/>
    <mergeCell ref="A3:G3"/>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A1:G41"/>
  <sheetViews>
    <sheetView showGridLines="0" view="pageBreakPreview" zoomScale="160" zoomScaleSheetLayoutView="160" zoomScalePageLayoutView="0" workbookViewId="0" topLeftCell="A28">
      <selection activeCell="A37" sqref="A37"/>
    </sheetView>
  </sheetViews>
  <sheetFormatPr defaultColWidth="10.28125" defaultRowHeight="16.5" customHeight="1"/>
  <cols>
    <col min="1" max="1" width="3.28125" style="1" customWidth="1"/>
    <col min="2" max="2" width="12.57421875" style="23" bestFit="1" customWidth="1"/>
    <col min="3" max="3" width="3.28125" style="1" customWidth="1"/>
    <col min="4" max="4" width="19.7109375" style="1" customWidth="1"/>
    <col min="5" max="7" width="17.00390625" style="1" customWidth="1"/>
    <col min="8" max="16384" width="10.28125" style="1" customWidth="1"/>
  </cols>
  <sheetData>
    <row r="1" ht="16.5" customHeight="1">
      <c r="G1" s="24"/>
    </row>
    <row r="3" spans="1:7" ht="16.5" customHeight="1">
      <c r="A3" s="141" t="s">
        <v>65</v>
      </c>
      <c r="B3" s="141"/>
      <c r="C3" s="141"/>
      <c r="D3" s="141"/>
      <c r="E3" s="141"/>
      <c r="F3" s="141"/>
      <c r="G3" s="141"/>
    </row>
    <row r="4" spans="1:7" ht="12.75" customHeight="1">
      <c r="A4" s="19"/>
      <c r="B4" s="19"/>
      <c r="C4" s="19"/>
      <c r="D4" s="19"/>
      <c r="E4" s="91" t="s">
        <v>56</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39" t="s">
        <v>31</v>
      </c>
      <c r="C7" s="26"/>
      <c r="D7" s="4" t="s">
        <v>54</v>
      </c>
      <c r="E7" s="5" t="s">
        <v>55</v>
      </c>
      <c r="F7" s="5" t="s">
        <v>2</v>
      </c>
      <c r="G7" s="6" t="s">
        <v>3</v>
      </c>
    </row>
    <row r="8" spans="1:7" ht="16.5" customHeight="1" thickBot="1">
      <c r="A8" s="27"/>
      <c r="B8" s="140"/>
      <c r="C8" s="28"/>
      <c r="D8" s="105" t="s">
        <v>61</v>
      </c>
      <c r="E8" s="7" t="s">
        <v>59</v>
      </c>
      <c r="F8" s="8" t="s">
        <v>43</v>
      </c>
      <c r="G8" s="9" t="s">
        <v>44</v>
      </c>
    </row>
    <row r="9" spans="1:7" ht="18.75" customHeight="1">
      <c r="A9" s="29"/>
      <c r="B9" s="30" t="s">
        <v>4</v>
      </c>
      <c r="C9" s="31"/>
      <c r="D9" s="78">
        <f>SUM('当初比較'!D9,'臨時財政対策債'!D9)</f>
        <v>11258409</v>
      </c>
      <c r="E9" s="79">
        <f>'臨時財政対策債'!D9+'当初比較'!E9</f>
        <v>10796379</v>
      </c>
      <c r="F9" s="79">
        <f>D9-E9</f>
        <v>462030</v>
      </c>
      <c r="G9" s="106">
        <f>F9/E9*100</f>
        <v>4.27949037357803</v>
      </c>
    </row>
    <row r="10" spans="1:7" ht="18.75" customHeight="1">
      <c r="A10" s="32"/>
      <c r="B10" s="10" t="s">
        <v>5</v>
      </c>
      <c r="C10" s="33"/>
      <c r="D10" s="80">
        <f>SUM('当初比較'!D10,'臨時財政対策債'!D10)</f>
        <v>4776958</v>
      </c>
      <c r="E10" s="81">
        <f>'臨時財政対策債'!D10+'当初比較'!E10</f>
        <v>4655505</v>
      </c>
      <c r="F10" s="81">
        <f aca="true" t="shared" si="0" ref="F10:F31">D10-E10</f>
        <v>121453</v>
      </c>
      <c r="G10" s="107">
        <f aca="true" t="shared" si="1" ref="G10:G35">F10/E10*100</f>
        <v>2.6088039858189394</v>
      </c>
    </row>
    <row r="11" spans="1:7" ht="18.75" customHeight="1">
      <c r="A11" s="32"/>
      <c r="B11" s="10" t="s">
        <v>6</v>
      </c>
      <c r="C11" s="33"/>
      <c r="D11" s="80">
        <f>SUM('当初比較'!D11,'臨時財政対策債'!D11)</f>
        <v>3589864</v>
      </c>
      <c r="E11" s="81">
        <f>'臨時財政対策債'!D11+'当初比較'!E11</f>
        <v>3473821</v>
      </c>
      <c r="F11" s="81">
        <f t="shared" si="0"/>
        <v>116043</v>
      </c>
      <c r="G11" s="107">
        <f t="shared" si="1"/>
        <v>3.3405002733301457</v>
      </c>
    </row>
    <row r="12" spans="1:7" ht="18.75" customHeight="1">
      <c r="A12" s="32"/>
      <c r="B12" s="10" t="s">
        <v>7</v>
      </c>
      <c r="C12" s="33"/>
      <c r="D12" s="80">
        <f>SUM('当初比較'!D12,'臨時財政対策債'!D12)</f>
        <v>4548354</v>
      </c>
      <c r="E12" s="81">
        <f>'臨時財政対策債'!D12+'当初比較'!E12</f>
        <v>4405156</v>
      </c>
      <c r="F12" s="81">
        <f>D12-E12</f>
        <v>143198</v>
      </c>
      <c r="G12" s="107">
        <f>F12/E12*100</f>
        <v>3.2506907814388413</v>
      </c>
    </row>
    <row r="13" spans="1:7" ht="18.75" customHeight="1">
      <c r="A13" s="32"/>
      <c r="B13" s="10" t="s">
        <v>33</v>
      </c>
      <c r="C13" s="33"/>
      <c r="D13" s="80">
        <f>SUM('当初比較'!D13,'臨時財政対策債'!D13)</f>
        <v>7507519</v>
      </c>
      <c r="E13" s="81">
        <f>'臨時財政対策債'!D13+'当初比較'!E13</f>
        <v>7353537</v>
      </c>
      <c r="F13" s="81">
        <f t="shared" si="0"/>
        <v>153982</v>
      </c>
      <c r="G13" s="107">
        <f t="shared" si="1"/>
        <v>2.09398552016533</v>
      </c>
    </row>
    <row r="14" spans="1:7" ht="18.75" customHeight="1">
      <c r="A14" s="32"/>
      <c r="B14" s="10" t="s">
        <v>34</v>
      </c>
      <c r="C14" s="33"/>
      <c r="D14" s="80">
        <f>SUM('当初比較'!D14,'臨時財政対策債'!D14)</f>
        <v>7136854</v>
      </c>
      <c r="E14" s="81">
        <f>'臨時財政対策債'!D14+'当初比較'!E14</f>
        <v>6999638</v>
      </c>
      <c r="F14" s="81">
        <f t="shared" si="0"/>
        <v>137216</v>
      </c>
      <c r="G14" s="107">
        <f t="shared" si="1"/>
        <v>1.960329948491622</v>
      </c>
    </row>
    <row r="15" spans="1:7" ht="18.75" customHeight="1">
      <c r="A15" s="32"/>
      <c r="B15" s="10" t="s">
        <v>35</v>
      </c>
      <c r="C15" s="33"/>
      <c r="D15" s="80">
        <f>SUM('当初比較'!D15,'臨時財政対策債'!D15)</f>
        <v>7531864</v>
      </c>
      <c r="E15" s="81">
        <f>'臨時財政対策債'!D15+'当初比較'!E15</f>
        <v>7411124</v>
      </c>
      <c r="F15" s="81">
        <f t="shared" si="0"/>
        <v>120740</v>
      </c>
      <c r="G15" s="107">
        <f t="shared" si="1"/>
        <v>1.6291725789502376</v>
      </c>
    </row>
    <row r="16" spans="1:7" ht="18.75" customHeight="1">
      <c r="A16" s="32"/>
      <c r="B16" s="10" t="s">
        <v>36</v>
      </c>
      <c r="C16" s="33"/>
      <c r="D16" s="80">
        <f>SUM('当初比較'!D16,'臨時財政対策債'!D16)</f>
        <v>9677681</v>
      </c>
      <c r="E16" s="81">
        <f>'臨時財政対策債'!D16+'当初比較'!E16</f>
        <v>9541756</v>
      </c>
      <c r="F16" s="81">
        <f t="shared" si="0"/>
        <v>135925</v>
      </c>
      <c r="G16" s="107">
        <f t="shared" si="1"/>
        <v>1.424528147649133</v>
      </c>
    </row>
    <row r="17" spans="1:7" ht="18.75" customHeight="1">
      <c r="A17" s="32"/>
      <c r="B17" s="10" t="s">
        <v>12</v>
      </c>
      <c r="C17" s="33"/>
      <c r="D17" s="80">
        <f>SUM('当初比較'!D17,'臨時財政対策債'!D17)</f>
        <v>1885287</v>
      </c>
      <c r="E17" s="81">
        <f>'臨時財政対策債'!D17+'当初比較'!E17</f>
        <v>1840448</v>
      </c>
      <c r="F17" s="81">
        <f t="shared" si="0"/>
        <v>44839</v>
      </c>
      <c r="G17" s="107">
        <f t="shared" si="1"/>
        <v>2.4363089856382794</v>
      </c>
    </row>
    <row r="18" spans="1:7" ht="18.75" customHeight="1">
      <c r="A18" s="32"/>
      <c r="B18" s="10" t="s">
        <v>13</v>
      </c>
      <c r="C18" s="33"/>
      <c r="D18" s="80">
        <f>SUM('当初比較'!D18,'臨時財政対策債'!D18)</f>
        <v>1482772</v>
      </c>
      <c r="E18" s="81">
        <f>'臨時財政対策債'!D18+'当初比較'!E18</f>
        <v>1458427</v>
      </c>
      <c r="F18" s="81">
        <f t="shared" si="0"/>
        <v>24345</v>
      </c>
      <c r="G18" s="107">
        <f t="shared" si="1"/>
        <v>1.669264214115619</v>
      </c>
    </row>
    <row r="19" spans="1:7" ht="18.75" customHeight="1">
      <c r="A19" s="32"/>
      <c r="B19" s="10" t="s">
        <v>14</v>
      </c>
      <c r="C19" s="33"/>
      <c r="D19" s="80">
        <f>SUM('当初比較'!D19,'臨時財政対策債'!D19)</f>
        <v>1331291</v>
      </c>
      <c r="E19" s="81">
        <f>'臨時財政対策債'!D19+'当初比較'!E19</f>
        <v>1301533</v>
      </c>
      <c r="F19" s="81">
        <f t="shared" si="0"/>
        <v>29758</v>
      </c>
      <c r="G19" s="107">
        <f t="shared" si="1"/>
        <v>2.286380752543347</v>
      </c>
    </row>
    <row r="20" spans="1:7" ht="18.75" customHeight="1">
      <c r="A20" s="32"/>
      <c r="B20" s="10" t="s">
        <v>15</v>
      </c>
      <c r="C20" s="33"/>
      <c r="D20" s="80">
        <f>SUM('当初比較'!D20,'臨時財政対策債'!D20)</f>
        <v>2772973</v>
      </c>
      <c r="E20" s="81">
        <f>'臨時財政対策債'!D20+'当初比較'!E20</f>
        <v>2689771</v>
      </c>
      <c r="F20" s="81">
        <f t="shared" si="0"/>
        <v>83202</v>
      </c>
      <c r="G20" s="107">
        <f t="shared" si="1"/>
        <v>3.0932744832180883</v>
      </c>
    </row>
    <row r="21" spans="1:7" ht="18.75" customHeight="1">
      <c r="A21" s="32"/>
      <c r="B21" s="10" t="s">
        <v>16</v>
      </c>
      <c r="C21" s="33"/>
      <c r="D21" s="80">
        <f>SUM('当初比較'!D21,'臨時財政対策債'!D21)</f>
        <v>2573358</v>
      </c>
      <c r="E21" s="81">
        <f>'臨時財政対策債'!D21+'当初比較'!E21</f>
        <v>2518009</v>
      </c>
      <c r="F21" s="81">
        <f t="shared" si="0"/>
        <v>55349</v>
      </c>
      <c r="G21" s="107">
        <f t="shared" si="1"/>
        <v>2.1981255825535175</v>
      </c>
    </row>
    <row r="22" spans="1:7" ht="18.75" customHeight="1">
      <c r="A22" s="32"/>
      <c r="B22" s="10" t="s">
        <v>37</v>
      </c>
      <c r="C22" s="33"/>
      <c r="D22" s="80">
        <f>SUM('当初比較'!D22,'臨時財政対策債'!D22)</f>
        <v>4847461</v>
      </c>
      <c r="E22" s="81">
        <f>'臨時財政対策債'!D22+'当初比較'!E22</f>
        <v>4787464</v>
      </c>
      <c r="F22" s="81">
        <f t="shared" si="0"/>
        <v>59997</v>
      </c>
      <c r="G22" s="107">
        <f t="shared" si="1"/>
        <v>1.253210468005608</v>
      </c>
    </row>
    <row r="23" spans="1:7" ht="18.75" customHeight="1">
      <c r="A23" s="32"/>
      <c r="B23" s="10" t="s">
        <v>18</v>
      </c>
      <c r="C23" s="33"/>
      <c r="D23" s="80">
        <f>SUM('当初比較'!D23,'臨時財政対策債'!D23)</f>
        <v>1847388</v>
      </c>
      <c r="E23" s="81">
        <f>'臨時財政対策債'!D23+'当初比較'!E23</f>
        <v>1797072</v>
      </c>
      <c r="F23" s="81">
        <f t="shared" si="0"/>
        <v>50316</v>
      </c>
      <c r="G23" s="107">
        <f t="shared" si="1"/>
        <v>2.7998878175164936</v>
      </c>
    </row>
    <row r="24" spans="1:7" ht="18.75" customHeight="1">
      <c r="A24" s="32"/>
      <c r="B24" s="10" t="s">
        <v>38</v>
      </c>
      <c r="C24" s="33"/>
      <c r="D24" s="80">
        <f>SUM('当初比較'!D24,'臨時財政対策債'!D24)</f>
        <v>3108992</v>
      </c>
      <c r="E24" s="81">
        <f>'臨時財政対策債'!D24+'当初比較'!E24</f>
        <v>3042176</v>
      </c>
      <c r="F24" s="81">
        <f t="shared" si="0"/>
        <v>66816</v>
      </c>
      <c r="G24" s="107">
        <f t="shared" si="1"/>
        <v>2.196322632221147</v>
      </c>
    </row>
    <row r="25" spans="1:7" ht="18.75" customHeight="1">
      <c r="A25" s="32"/>
      <c r="B25" s="10" t="s">
        <v>39</v>
      </c>
      <c r="C25" s="33"/>
      <c r="D25" s="80">
        <f>SUM('当初比較'!D25,'臨時財政対策債'!D25)</f>
        <v>3801446</v>
      </c>
      <c r="E25" s="81">
        <f>'臨時財政対策債'!D25+'当初比較'!E25</f>
        <v>3737798</v>
      </c>
      <c r="F25" s="81">
        <f t="shared" si="0"/>
        <v>63648</v>
      </c>
      <c r="G25" s="107">
        <f t="shared" si="1"/>
        <v>1.7028207516832101</v>
      </c>
    </row>
    <row r="26" spans="1:7" ht="18.75" customHeight="1">
      <c r="A26" s="32"/>
      <c r="B26" s="10" t="s">
        <v>21</v>
      </c>
      <c r="C26" s="33"/>
      <c r="D26" s="80">
        <f>SUM('当初比較'!D26,'臨時財政対策債'!D26)</f>
        <v>654059</v>
      </c>
      <c r="E26" s="81">
        <f>'臨時財政対策債'!D26+'当初比較'!E26</f>
        <v>613059</v>
      </c>
      <c r="F26" s="81">
        <f t="shared" si="0"/>
        <v>41000</v>
      </c>
      <c r="G26" s="107">
        <f t="shared" si="1"/>
        <v>6.68777393366707</v>
      </c>
    </row>
    <row r="27" spans="1:7" ht="18.75" customHeight="1">
      <c r="A27" s="32"/>
      <c r="B27" s="10" t="s">
        <v>22</v>
      </c>
      <c r="C27" s="33"/>
      <c r="D27" s="80">
        <f>SUM('当初比較'!D27,'臨時財政対策債'!D27)</f>
        <v>1300704</v>
      </c>
      <c r="E27" s="81">
        <f>'臨時財政対策債'!D27+'当初比較'!E27</f>
        <v>1243404</v>
      </c>
      <c r="F27" s="81">
        <f>D27-E27</f>
        <v>57300</v>
      </c>
      <c r="G27" s="107">
        <f t="shared" si="1"/>
        <v>4.608317168032273</v>
      </c>
    </row>
    <row r="28" spans="1:7" ht="18.75" customHeight="1">
      <c r="A28" s="32"/>
      <c r="B28" s="10" t="s">
        <v>23</v>
      </c>
      <c r="C28" s="33"/>
      <c r="D28" s="80">
        <f>SUM('当初比較'!D28,'臨時財政対策債'!D28)</f>
        <v>2043232</v>
      </c>
      <c r="E28" s="81">
        <f>'臨時財政対策債'!D28+'当初比較'!E28</f>
        <v>1958791</v>
      </c>
      <c r="F28" s="81">
        <f>D28-E28</f>
        <v>84441</v>
      </c>
      <c r="G28" s="107">
        <f t="shared" si="1"/>
        <v>4.310873390780333</v>
      </c>
    </row>
    <row r="29" spans="1:7" ht="18.75" customHeight="1">
      <c r="A29" s="32"/>
      <c r="B29" s="10" t="s">
        <v>24</v>
      </c>
      <c r="C29" s="33"/>
      <c r="D29" s="80">
        <f>SUM('当初比較'!D29,'臨時財政対策債'!D29)</f>
        <v>2013257</v>
      </c>
      <c r="E29" s="81">
        <f>'臨時財政対策債'!D29+'当初比較'!E29</f>
        <v>1975570</v>
      </c>
      <c r="F29" s="81">
        <f t="shared" si="0"/>
        <v>37687</v>
      </c>
      <c r="G29" s="107">
        <f t="shared" si="1"/>
        <v>1.9076519687988784</v>
      </c>
    </row>
    <row r="30" spans="1:7" ht="18.75" customHeight="1">
      <c r="A30" s="32"/>
      <c r="B30" s="10" t="s">
        <v>25</v>
      </c>
      <c r="C30" s="33"/>
      <c r="D30" s="80">
        <f>SUM('当初比較'!D30,'臨時財政対策債'!D30)</f>
        <v>2018233</v>
      </c>
      <c r="E30" s="81">
        <f>'臨時財政対策債'!D30+'当初比較'!E30</f>
        <v>1956395</v>
      </c>
      <c r="F30" s="81">
        <f t="shared" si="0"/>
        <v>61838</v>
      </c>
      <c r="G30" s="107">
        <f t="shared" si="1"/>
        <v>3.1608136393724173</v>
      </c>
    </row>
    <row r="31" spans="1:7" ht="18.75" customHeight="1">
      <c r="A31" s="32"/>
      <c r="B31" s="10" t="s">
        <v>40</v>
      </c>
      <c r="C31" s="33"/>
      <c r="D31" s="80">
        <f>SUM('当初比較'!D31,'臨時財政対策債'!D31)</f>
        <v>4092151</v>
      </c>
      <c r="E31" s="81">
        <f>'臨時財政対策債'!D31+'当初比較'!E31</f>
        <v>4034039</v>
      </c>
      <c r="F31" s="81">
        <f t="shared" si="0"/>
        <v>58112</v>
      </c>
      <c r="G31" s="107">
        <f t="shared" si="1"/>
        <v>1.4405413532194409</v>
      </c>
    </row>
    <row r="32" spans="1:7" ht="18.75" customHeight="1" thickBot="1">
      <c r="A32" s="34"/>
      <c r="B32" s="11" t="s">
        <v>41</v>
      </c>
      <c r="C32" s="35"/>
      <c r="D32" s="82">
        <f>SUM('当初比較'!D32,'臨時財政対策債'!D32)</f>
        <v>3518646</v>
      </c>
      <c r="E32" s="83">
        <f>'臨時財政対策債'!D32+'当初比較'!E32</f>
        <v>3440024</v>
      </c>
      <c r="F32" s="83">
        <f>D32-E32</f>
        <v>78622</v>
      </c>
      <c r="G32" s="108">
        <f>F32/E32*100</f>
        <v>2.2855073104141135</v>
      </c>
    </row>
    <row r="33" spans="1:7" ht="18.75" customHeight="1">
      <c r="A33" s="29"/>
      <c r="B33" s="30" t="s">
        <v>28</v>
      </c>
      <c r="C33" s="31"/>
      <c r="D33" s="78">
        <f>SUM(D9:D16)</f>
        <v>56027503</v>
      </c>
      <c r="E33" s="79">
        <f>SUM(E9:E16)</f>
        <v>54636916</v>
      </c>
      <c r="F33" s="79">
        <f>SUM(F9:F16)</f>
        <v>1390587</v>
      </c>
      <c r="G33" s="106">
        <f t="shared" si="1"/>
        <v>2.54514182315854</v>
      </c>
    </row>
    <row r="34" spans="1:7" ht="18.75" customHeight="1">
      <c r="A34" s="32"/>
      <c r="B34" s="10" t="s">
        <v>29</v>
      </c>
      <c r="C34" s="33"/>
      <c r="D34" s="80">
        <f>SUM(D17:D32)</f>
        <v>39291250</v>
      </c>
      <c r="E34" s="81">
        <f>SUM(E17:E32)</f>
        <v>38393980</v>
      </c>
      <c r="F34" s="81">
        <f>SUM(F17:F32)</f>
        <v>897270</v>
      </c>
      <c r="G34" s="107">
        <f t="shared" si="1"/>
        <v>2.3370069995348226</v>
      </c>
    </row>
    <row r="35" spans="1:7" s="16" customFormat="1" ht="18.75" customHeight="1" thickBot="1">
      <c r="A35" s="62"/>
      <c r="B35" s="63" t="s">
        <v>30</v>
      </c>
      <c r="C35" s="64"/>
      <c r="D35" s="101">
        <f>SUM(D33:D34)</f>
        <v>95318753</v>
      </c>
      <c r="E35" s="102">
        <f>SUM(E33:E34)</f>
        <v>93030896</v>
      </c>
      <c r="F35" s="102">
        <f>SUM(F33:F34)</f>
        <v>2287857</v>
      </c>
      <c r="G35" s="66">
        <f t="shared" si="1"/>
        <v>2.4592442923477806</v>
      </c>
    </row>
    <row r="36" spans="2:6" ht="3" customHeight="1">
      <c r="B36" s="15"/>
      <c r="E36" s="16"/>
      <c r="F36" s="16"/>
    </row>
    <row r="37" spans="2:6" ht="16.5" customHeight="1">
      <c r="B37" s="1"/>
      <c r="E37" s="16"/>
      <c r="F37" s="16"/>
    </row>
    <row r="40" ht="16.5" customHeight="1">
      <c r="D40" s="16"/>
    </row>
    <row r="41" ht="16.5" customHeight="1">
      <c r="D41" s="16"/>
    </row>
  </sheetData>
  <sheetProtection/>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G41"/>
  <sheetViews>
    <sheetView showGridLines="0" view="pageBreakPreview" zoomScale="175" zoomScaleSheetLayoutView="175" zoomScalePageLayoutView="0" workbookViewId="0" topLeftCell="A34">
      <selection activeCell="E42" sqref="E42"/>
    </sheetView>
  </sheetViews>
  <sheetFormatPr defaultColWidth="10.28125" defaultRowHeight="16.5" customHeight="1"/>
  <cols>
    <col min="1" max="1" width="3.28125" style="1" customWidth="1"/>
    <col min="2" max="2" width="12.57421875" style="23" bestFit="1" customWidth="1"/>
    <col min="3" max="3" width="3.28125" style="1" customWidth="1"/>
    <col min="4" max="5" width="19.00390625" style="1" customWidth="1"/>
    <col min="6" max="7" width="17.140625" style="1" customWidth="1"/>
    <col min="8" max="16384" width="10.28125" style="1" customWidth="1"/>
  </cols>
  <sheetData>
    <row r="1" ht="16.5" customHeight="1">
      <c r="G1" s="24"/>
    </row>
    <row r="3" spans="1:7" ht="16.5" customHeight="1">
      <c r="A3" s="141" t="s">
        <v>65</v>
      </c>
      <c r="B3" s="141"/>
      <c r="C3" s="141"/>
      <c r="D3" s="141"/>
      <c r="E3" s="141"/>
      <c r="F3" s="141"/>
      <c r="G3" s="141"/>
    </row>
    <row r="4" spans="1:7" ht="12.75" customHeight="1">
      <c r="A4" s="19"/>
      <c r="B4" s="19"/>
      <c r="C4" s="19"/>
      <c r="D4" s="19"/>
      <c r="E4" s="91" t="s">
        <v>57</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39" t="s">
        <v>31</v>
      </c>
      <c r="C7" s="26"/>
      <c r="D7" s="123" t="s">
        <v>63</v>
      </c>
      <c r="E7" s="125" t="s">
        <v>58</v>
      </c>
      <c r="F7" s="5" t="s">
        <v>2</v>
      </c>
      <c r="G7" s="6" t="s">
        <v>3</v>
      </c>
    </row>
    <row r="8" spans="1:7" ht="16.5" customHeight="1" thickBot="1">
      <c r="A8" s="27"/>
      <c r="B8" s="140"/>
      <c r="C8" s="28"/>
      <c r="D8" s="105" t="s">
        <v>68</v>
      </c>
      <c r="E8" s="105" t="s">
        <v>66</v>
      </c>
      <c r="F8" s="8" t="s">
        <v>42</v>
      </c>
      <c r="G8" s="9" t="s">
        <v>48</v>
      </c>
    </row>
    <row r="9" spans="1:7" ht="18.75" customHeight="1">
      <c r="A9" s="29"/>
      <c r="B9" s="30" t="s">
        <v>4</v>
      </c>
      <c r="C9" s="31"/>
      <c r="D9" s="78">
        <f>SUM('当初比較'!D9,'臨時財政対策債'!D9)</f>
        <v>11258409</v>
      </c>
      <c r="E9" s="121">
        <v>15139447</v>
      </c>
      <c r="F9" s="79">
        <f aca="true" t="shared" si="0" ref="F9:F32">D9-E9</f>
        <v>-3881038</v>
      </c>
      <c r="G9" s="106">
        <f aca="true" t="shared" si="1" ref="G9:G35">F9/E9*100</f>
        <v>-25.635269240679666</v>
      </c>
    </row>
    <row r="10" spans="1:7" ht="18.75" customHeight="1">
      <c r="A10" s="32"/>
      <c r="B10" s="10" t="s">
        <v>5</v>
      </c>
      <c r="C10" s="33"/>
      <c r="D10" s="80">
        <f>SUM('当初比較'!D10,'臨時財政対策債'!D10)</f>
        <v>4776958</v>
      </c>
      <c r="E10" s="122">
        <v>5673015</v>
      </c>
      <c r="F10" s="81">
        <f t="shared" si="0"/>
        <v>-896057</v>
      </c>
      <c r="G10" s="107">
        <f t="shared" si="1"/>
        <v>-15.795075458111778</v>
      </c>
    </row>
    <row r="11" spans="1:7" ht="18.75" customHeight="1">
      <c r="A11" s="32"/>
      <c r="B11" s="10" t="s">
        <v>6</v>
      </c>
      <c r="C11" s="33"/>
      <c r="D11" s="80">
        <f>SUM('当初比較'!D11,'臨時財政対策債'!D11)</f>
        <v>3589864</v>
      </c>
      <c r="E11" s="122">
        <v>4065036</v>
      </c>
      <c r="F11" s="81">
        <f t="shared" si="0"/>
        <v>-475172</v>
      </c>
      <c r="G11" s="107">
        <f t="shared" si="1"/>
        <v>-11.689244572495792</v>
      </c>
    </row>
    <row r="12" spans="1:7" ht="18.75" customHeight="1">
      <c r="A12" s="32"/>
      <c r="B12" s="10" t="s">
        <v>7</v>
      </c>
      <c r="C12" s="33"/>
      <c r="D12" s="80">
        <f>SUM('当初比較'!D12,'臨時財政対策債'!D12)</f>
        <v>4548354</v>
      </c>
      <c r="E12" s="122">
        <v>6651413</v>
      </c>
      <c r="F12" s="81">
        <f t="shared" si="0"/>
        <v>-2103059</v>
      </c>
      <c r="G12" s="107">
        <f t="shared" si="1"/>
        <v>-31.618229089067242</v>
      </c>
    </row>
    <row r="13" spans="1:7" ht="18.75" customHeight="1">
      <c r="A13" s="32"/>
      <c r="B13" s="10" t="s">
        <v>33</v>
      </c>
      <c r="C13" s="33"/>
      <c r="D13" s="80">
        <f>SUM('当初比較'!D13,'臨時財政対策債'!D13)</f>
        <v>7507519</v>
      </c>
      <c r="E13" s="122">
        <v>8060627</v>
      </c>
      <c r="F13" s="81">
        <f t="shared" si="0"/>
        <v>-553108</v>
      </c>
      <c r="G13" s="107">
        <f t="shared" si="1"/>
        <v>-6.861848340085704</v>
      </c>
    </row>
    <row r="14" spans="1:7" ht="18.75" customHeight="1">
      <c r="A14" s="32"/>
      <c r="B14" s="10" t="s">
        <v>34</v>
      </c>
      <c r="C14" s="33"/>
      <c r="D14" s="80">
        <f>SUM('当初比較'!D14,'臨時財政対策債'!D14)</f>
        <v>7136854</v>
      </c>
      <c r="E14" s="122">
        <v>7568448</v>
      </c>
      <c r="F14" s="81">
        <f t="shared" si="0"/>
        <v>-431594</v>
      </c>
      <c r="G14" s="107">
        <f t="shared" si="1"/>
        <v>-5.702542978428339</v>
      </c>
    </row>
    <row r="15" spans="1:7" ht="18.75" customHeight="1">
      <c r="A15" s="32"/>
      <c r="B15" s="10" t="s">
        <v>35</v>
      </c>
      <c r="C15" s="33"/>
      <c r="D15" s="80">
        <f>SUM('当初比較'!D15,'臨時財政対策債'!D15)</f>
        <v>7531864</v>
      </c>
      <c r="E15" s="122">
        <v>8268036</v>
      </c>
      <c r="F15" s="81">
        <f t="shared" si="0"/>
        <v>-736172</v>
      </c>
      <c r="G15" s="107">
        <f t="shared" si="1"/>
        <v>-8.903831574995563</v>
      </c>
    </row>
    <row r="16" spans="1:7" ht="18.75" customHeight="1">
      <c r="A16" s="32"/>
      <c r="B16" s="10" t="s">
        <v>36</v>
      </c>
      <c r="C16" s="33"/>
      <c r="D16" s="80">
        <f>SUM('当初比較'!D16,'臨時財政対策債'!D16)</f>
        <v>9677681</v>
      </c>
      <c r="E16" s="122">
        <v>10339085</v>
      </c>
      <c r="F16" s="81">
        <f t="shared" si="0"/>
        <v>-661404</v>
      </c>
      <c r="G16" s="107">
        <f t="shared" si="1"/>
        <v>-6.397123149679105</v>
      </c>
    </row>
    <row r="17" spans="1:7" ht="18.75" customHeight="1">
      <c r="A17" s="32"/>
      <c r="B17" s="10" t="s">
        <v>12</v>
      </c>
      <c r="C17" s="33"/>
      <c r="D17" s="80">
        <f>SUM('当初比較'!D17,'臨時財政対策債'!D17)</f>
        <v>1885287</v>
      </c>
      <c r="E17" s="122">
        <v>1946614</v>
      </c>
      <c r="F17" s="81">
        <f t="shared" si="0"/>
        <v>-61327</v>
      </c>
      <c r="G17" s="107">
        <f t="shared" si="1"/>
        <v>-3.1504448236784484</v>
      </c>
    </row>
    <row r="18" spans="1:7" ht="18.75" customHeight="1">
      <c r="A18" s="32"/>
      <c r="B18" s="10" t="s">
        <v>13</v>
      </c>
      <c r="C18" s="33"/>
      <c r="D18" s="80">
        <f>SUM('当初比較'!D18,'臨時財政対策債'!D18)</f>
        <v>1482772</v>
      </c>
      <c r="E18" s="122">
        <v>1484286</v>
      </c>
      <c r="F18" s="81">
        <f>D18-E18</f>
        <v>-1514</v>
      </c>
      <c r="G18" s="107">
        <f t="shared" si="1"/>
        <v>-0.10200190529318473</v>
      </c>
    </row>
    <row r="19" spans="1:7" ht="18.75" customHeight="1">
      <c r="A19" s="32"/>
      <c r="B19" s="10" t="s">
        <v>14</v>
      </c>
      <c r="C19" s="33"/>
      <c r="D19" s="80">
        <f>SUM('当初比較'!D19,'臨時財政対策債'!D19)</f>
        <v>1331291</v>
      </c>
      <c r="E19" s="122">
        <v>1392737</v>
      </c>
      <c r="F19" s="81">
        <f t="shared" si="0"/>
        <v>-61446</v>
      </c>
      <c r="G19" s="107">
        <f t="shared" si="1"/>
        <v>-4.411888245950241</v>
      </c>
    </row>
    <row r="20" spans="1:7" ht="18.75" customHeight="1">
      <c r="A20" s="32"/>
      <c r="B20" s="10" t="s">
        <v>15</v>
      </c>
      <c r="C20" s="33"/>
      <c r="D20" s="80">
        <f>SUM('当初比較'!D20,'臨時財政対策債'!D20)</f>
        <v>2772973</v>
      </c>
      <c r="E20" s="122">
        <v>3075302</v>
      </c>
      <c r="F20" s="81">
        <f t="shared" si="0"/>
        <v>-302329</v>
      </c>
      <c r="G20" s="107">
        <f t="shared" si="1"/>
        <v>-9.830871894857806</v>
      </c>
    </row>
    <row r="21" spans="1:7" ht="18.75" customHeight="1">
      <c r="A21" s="32"/>
      <c r="B21" s="10" t="s">
        <v>16</v>
      </c>
      <c r="C21" s="33"/>
      <c r="D21" s="80">
        <f>SUM('当初比較'!D21,'臨時財政対策債'!D21)</f>
        <v>2573358</v>
      </c>
      <c r="E21" s="122">
        <v>2622739</v>
      </c>
      <c r="F21" s="81">
        <f t="shared" si="0"/>
        <v>-49381</v>
      </c>
      <c r="G21" s="107">
        <f t="shared" si="1"/>
        <v>-1.8828026730833682</v>
      </c>
    </row>
    <row r="22" spans="1:7" ht="18.75" customHeight="1">
      <c r="A22" s="32"/>
      <c r="B22" s="10" t="s">
        <v>37</v>
      </c>
      <c r="C22" s="33"/>
      <c r="D22" s="80">
        <f>SUM('当初比較'!D22,'臨時財政対策債'!D22)</f>
        <v>4847461</v>
      </c>
      <c r="E22" s="122">
        <v>5189723</v>
      </c>
      <c r="F22" s="81">
        <f t="shared" si="0"/>
        <v>-342262</v>
      </c>
      <c r="G22" s="107">
        <f t="shared" si="1"/>
        <v>-6.594995532516861</v>
      </c>
    </row>
    <row r="23" spans="1:7" ht="18.75" customHeight="1">
      <c r="A23" s="32"/>
      <c r="B23" s="10" t="s">
        <v>18</v>
      </c>
      <c r="C23" s="33"/>
      <c r="D23" s="80">
        <f>SUM('当初比較'!D23,'臨時財政対策債'!D23)</f>
        <v>1847388</v>
      </c>
      <c r="E23" s="122">
        <v>1947138</v>
      </c>
      <c r="F23" s="81">
        <f t="shared" si="0"/>
        <v>-99750</v>
      </c>
      <c r="G23" s="107">
        <f t="shared" si="1"/>
        <v>-5.122903461387945</v>
      </c>
    </row>
    <row r="24" spans="1:7" ht="18.75" customHeight="1">
      <c r="A24" s="32"/>
      <c r="B24" s="10" t="s">
        <v>38</v>
      </c>
      <c r="C24" s="33"/>
      <c r="D24" s="80">
        <f>SUM('当初比較'!D24,'臨時財政対策債'!D24)</f>
        <v>3108992</v>
      </c>
      <c r="E24" s="122">
        <v>3228977</v>
      </c>
      <c r="F24" s="81">
        <f t="shared" si="0"/>
        <v>-119985</v>
      </c>
      <c r="G24" s="107">
        <f t="shared" si="1"/>
        <v>-3.715882770301554</v>
      </c>
    </row>
    <row r="25" spans="1:7" ht="18.75" customHeight="1">
      <c r="A25" s="32"/>
      <c r="B25" s="10" t="s">
        <v>39</v>
      </c>
      <c r="C25" s="33"/>
      <c r="D25" s="80">
        <f>SUM('当初比較'!D25,'臨時財政対策債'!D25)</f>
        <v>3801446</v>
      </c>
      <c r="E25" s="122">
        <v>3998715</v>
      </c>
      <c r="F25" s="81">
        <f t="shared" si="0"/>
        <v>-197269</v>
      </c>
      <c r="G25" s="107">
        <f t="shared" si="1"/>
        <v>-4.933309825781532</v>
      </c>
    </row>
    <row r="26" spans="1:7" ht="18.75" customHeight="1">
      <c r="A26" s="32"/>
      <c r="B26" s="10" t="s">
        <v>21</v>
      </c>
      <c r="C26" s="33"/>
      <c r="D26" s="80">
        <f>SUM('当初比較'!D26,'臨時財政対策債'!D26)</f>
        <v>654059</v>
      </c>
      <c r="E26" s="122">
        <v>980399</v>
      </c>
      <c r="F26" s="81">
        <f t="shared" si="0"/>
        <v>-326340</v>
      </c>
      <c r="G26" s="107">
        <f t="shared" si="1"/>
        <v>-33.28644766059533</v>
      </c>
    </row>
    <row r="27" spans="1:7" ht="18.75" customHeight="1">
      <c r="A27" s="32"/>
      <c r="B27" s="10" t="s">
        <v>22</v>
      </c>
      <c r="C27" s="33"/>
      <c r="D27" s="80">
        <f>SUM('当初比較'!D27,'臨時財政対策債'!D27)</f>
        <v>1300704</v>
      </c>
      <c r="E27" s="122">
        <v>1727037</v>
      </c>
      <c r="F27" s="81">
        <f t="shared" si="0"/>
        <v>-426333</v>
      </c>
      <c r="G27" s="107">
        <f t="shared" si="1"/>
        <v>-24.685805804971174</v>
      </c>
    </row>
    <row r="28" spans="1:7" ht="18.75" customHeight="1">
      <c r="A28" s="32"/>
      <c r="B28" s="10" t="s">
        <v>23</v>
      </c>
      <c r="C28" s="33"/>
      <c r="D28" s="80">
        <f>SUM('当初比較'!D28,'臨時財政対策債'!D28)</f>
        <v>2043232</v>
      </c>
      <c r="E28" s="122">
        <v>2503205</v>
      </c>
      <c r="F28" s="81">
        <f t="shared" si="0"/>
        <v>-459973</v>
      </c>
      <c r="G28" s="107">
        <f t="shared" si="1"/>
        <v>-18.375362784909747</v>
      </c>
    </row>
    <row r="29" spans="1:7" ht="18.75" customHeight="1">
      <c r="A29" s="32"/>
      <c r="B29" s="10" t="s">
        <v>24</v>
      </c>
      <c r="C29" s="33"/>
      <c r="D29" s="80">
        <f>SUM('当初比較'!D29,'臨時財政対策債'!D29)</f>
        <v>2013257</v>
      </c>
      <c r="E29" s="122">
        <v>2168457</v>
      </c>
      <c r="F29" s="81">
        <f t="shared" si="0"/>
        <v>-155200</v>
      </c>
      <c r="G29" s="107">
        <f t="shared" si="1"/>
        <v>-7.1571629043139895</v>
      </c>
    </row>
    <row r="30" spans="1:7" ht="18.75" customHeight="1">
      <c r="A30" s="32"/>
      <c r="B30" s="10" t="s">
        <v>25</v>
      </c>
      <c r="C30" s="33"/>
      <c r="D30" s="80">
        <f>SUM('当初比較'!D30,'臨時財政対策債'!D30)</f>
        <v>2018233</v>
      </c>
      <c r="E30" s="122">
        <v>2161091</v>
      </c>
      <c r="F30" s="81">
        <f t="shared" si="0"/>
        <v>-142858</v>
      </c>
      <c r="G30" s="107">
        <f t="shared" si="1"/>
        <v>-6.610457403228278</v>
      </c>
    </row>
    <row r="31" spans="1:7" ht="18.75" customHeight="1">
      <c r="A31" s="32"/>
      <c r="B31" s="10" t="s">
        <v>40</v>
      </c>
      <c r="C31" s="33"/>
      <c r="D31" s="80">
        <f>SUM('当初比較'!D31,'臨時財政対策債'!D31)</f>
        <v>4092151</v>
      </c>
      <c r="E31" s="122">
        <v>4364445</v>
      </c>
      <c r="F31" s="81">
        <f t="shared" si="0"/>
        <v>-272294</v>
      </c>
      <c r="G31" s="107">
        <f t="shared" si="1"/>
        <v>-6.23891468445587</v>
      </c>
    </row>
    <row r="32" spans="1:7" ht="18.75" customHeight="1" thickBot="1">
      <c r="A32" s="34"/>
      <c r="B32" s="11" t="s">
        <v>41</v>
      </c>
      <c r="C32" s="35"/>
      <c r="D32" s="82">
        <f>SUM('当初比較'!D32,'臨時財政対策債'!D32)</f>
        <v>3518646</v>
      </c>
      <c r="E32" s="102">
        <v>3746848</v>
      </c>
      <c r="F32" s="83">
        <f t="shared" si="0"/>
        <v>-228202</v>
      </c>
      <c r="G32" s="108">
        <f t="shared" si="1"/>
        <v>-6.0905059399260395</v>
      </c>
    </row>
    <row r="33" spans="1:7" ht="18.75" customHeight="1">
      <c r="A33" s="29"/>
      <c r="B33" s="30" t="s">
        <v>28</v>
      </c>
      <c r="C33" s="31"/>
      <c r="D33" s="78">
        <f>SUM(D9:D16)</f>
        <v>56027503</v>
      </c>
      <c r="E33" s="79">
        <f>SUM(E9:E16)</f>
        <v>65765107</v>
      </c>
      <c r="F33" s="79">
        <f>SUM(F9:F16)</f>
        <v>-9737604</v>
      </c>
      <c r="G33" s="106">
        <f t="shared" si="1"/>
        <v>-14.806642069327127</v>
      </c>
    </row>
    <row r="34" spans="1:7" ht="18.75" customHeight="1">
      <c r="A34" s="32"/>
      <c r="B34" s="10" t="s">
        <v>29</v>
      </c>
      <c r="C34" s="33"/>
      <c r="D34" s="80">
        <f>SUM(D17:D32)</f>
        <v>39291250</v>
      </c>
      <c r="E34" s="81">
        <f>SUM(E17:E32)</f>
        <v>42537713</v>
      </c>
      <c r="F34" s="81">
        <f>SUM(F17:F32)</f>
        <v>-3246463</v>
      </c>
      <c r="G34" s="107">
        <f t="shared" si="1"/>
        <v>-7.631964134978296</v>
      </c>
    </row>
    <row r="35" spans="1:7" s="16" customFormat="1" ht="18.75" customHeight="1" thickBot="1">
      <c r="A35" s="62"/>
      <c r="B35" s="63" t="s">
        <v>30</v>
      </c>
      <c r="C35" s="64"/>
      <c r="D35" s="101">
        <f>SUM(D33:D34)</f>
        <v>95318753</v>
      </c>
      <c r="E35" s="102">
        <f>SUM(E33:E34)</f>
        <v>108302820</v>
      </c>
      <c r="F35" s="102">
        <f>SUM(F33:F34)</f>
        <v>-12984067</v>
      </c>
      <c r="G35" s="66">
        <f t="shared" si="1"/>
        <v>-11.988669362441346</v>
      </c>
    </row>
    <row r="36" spans="2:6" ht="3" customHeight="1">
      <c r="B36" s="15"/>
      <c r="E36" s="16"/>
      <c r="F36" s="16"/>
    </row>
    <row r="37" spans="2:6" ht="16.5" customHeight="1">
      <c r="B37" s="1"/>
      <c r="E37" s="16"/>
      <c r="F37" s="16"/>
    </row>
    <row r="40" ht="16.5" customHeight="1">
      <c r="D40" s="16"/>
    </row>
    <row r="41" ht="16.5" customHeight="1">
      <c r="D41" s="16"/>
    </row>
  </sheetData>
  <sheetProtection/>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sumitomo haruka</cp:lastModifiedBy>
  <cp:lastPrinted>2021-12-17T05:45:47Z</cp:lastPrinted>
  <dcterms:created xsi:type="dcterms:W3CDTF">2006-07-27T05:52:40Z</dcterms:created>
  <dcterms:modified xsi:type="dcterms:W3CDTF">2022-12-09T00:35:03Z</dcterms:modified>
  <cp:category/>
  <cp:version/>
  <cp:contentType/>
  <cp:contentStatus/>
</cp:coreProperties>
</file>