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36fileshare.tksm-lan.local\105004000地方創生局市町村課\2021\I_地方債\05 R3年度地方債担当（研修生下席）\②後期（栄）\01 地方公営企業\13_経営比較分析表の分析等について\04_ホームページ公開（決裁）\事業別\08-2(法非適)下水道_特環【済】\"/>
    </mc:Choice>
  </mc:AlternateContent>
  <workbookProtection workbookAlgorithmName="SHA-512" workbookHashValue="QG8afk8bQS+bAwAk1RO4hZZAB9zxTGunUVOu3DqfqxLuOHT3o6DF0dlZG2xjRn7gnOrwLNqTtPeqwyqYDu68Pg==" workbookSaltValue="mkAoyrZB/iHagSPBgyMW7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<sst xmlns="http://schemas.openxmlformats.org/spreadsheetml/2006/main" count="236" uniqueCount="120">
  <si>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</si>
  <si>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</si>
  <si>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</si>
  <si>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</si>
  <si>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</si>
  <si>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</si>
  <si>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</si>
  <si>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</si>
  <si>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</si>
  <si>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</si>
  <si>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</si>
  <si>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</si>
  <si>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</si>
  <si>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</si>
  <si>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</si>
  <si>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</si>
  <si>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</si>
  <si>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</si>
  <si>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</si>
  <si>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</si>
  <si>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</si>
  <si>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</si>
  <si>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</si>
  <si>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</si>
  <si>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</si>
  <si>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</si>
  <si>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</si>
  <si>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</si>
  <si>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</si>
  <si>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</si>
  <si>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</si>
  <si>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</si>
  <si>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</si>
  <si>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</si>
  <si>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</si>
  <si>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</si>
  <si>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</si>
  <si>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</si>
  <si>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</si>
  <si>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</si>
  <si>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</si>
  <si>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</si>
  <si>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</si>
  <si>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</si>
  <si>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</si>
  <si>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</si>
  <si>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</si>
  <si>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</si>
  <si>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</si>
  <si>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</si>
  <si>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</si>
  <si>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</si>
  <si>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</si>
  <si>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</si>
  <si>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</si>
  <si>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</si>
  <si>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</si>
  <si>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</si>
  <si>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</si>
  <si>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</si>
  <si>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</si>
  <si>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</si>
  <si>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</si>
  <si>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</si>
  <si>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</si>
  <si>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</si>
  <si>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</si>
  <si>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</si>
  <si>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</si>
  <si>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</si>
  <si>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</si>
  <si>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</si>
  <si>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</si>
  <si>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</si>
  <si>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</si>
  <si>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</si>
  <si>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</si>
  <si>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</si>
  <si>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</si>
  <si>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</si>
  <si>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</si>
  <si>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</si>
  <si>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</si>
  <si>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</si>
  <si>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</si>
  <si>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</si>
  <si>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</si>
  <si>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</si>
  <si>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</si>
  <si>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</si>
  <si>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</si>
  <si>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</si>
  <si>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</si>
  <si>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</si>
  <si>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</si>
  <si>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</si>
  <si>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</si>
  <si>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</si>
  <si>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東みよし町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</si>
  <si>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</si>
  <si>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</si>
  <si>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</si>
  <si>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</si>
  <si>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</si>
  <si>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</si>
  <si>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</si>
  <si>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</si>
  <si>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</si>
  <si>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</si>
  <si>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</si>
  <si>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</si>
  <si>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</si>
  <si>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</si>
  <si>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</si>
  <si>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</si>
  <si>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</si>
  <si>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</si>
  <si>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今後も多額の元利償還金の返済が続くため、一般会計からの繰入金に頼る苦しい経営状態が継続する。
　現在未接続の受益者は、資金難等のさまざまな理由で接続を見合わせる方々が多く、接続率向上による使用料収入の増加へ向けての即効性のある手立てはなく、個別訪問や文書により粘り強く接続依頼を継続するしかない。また、接続率の向上対策や更なる使用料金の改定を検討し、健全な経営体質への改善を図ることが必要である。</t>
    <phoneticPr fontId="4"/>
  </si>
  <si>
    <t>　平成15年12月より供用開始しているため、法定耐用年数を経過した管渠延長はないが、汚水処理場等の機械・電気設備は耐用年数の経過するものもあり、故障等件数も増加傾向にあるため、点検・調査や計画的な改築・更新を進めている。</t>
    <phoneticPr fontId="4"/>
  </si>
  <si>
    <t>①平成30年度に使用料改定を行ったものの、未だ一般会計からの繰入金に頼っている状況であり、更なる経営改善への取り組みが必要である。
⑤現在も事業計画区域内の管渠整備を行っており、それに伴う下水道接続世帯の微増、また平成30年度に料金改定を行ったため、使用料収入も増加傾向であり経費回収率も改善傾向にあったが、令和2年度はコロナ禍により、使用料の支払い猶予措置などのため経費回収率が低下している。
⑥維持管理に係る人員を最小限としているため、汚水処理原価は平均値より安価に推移しているが、今後は処理設備の耐用年数の経過のため、更新等による改築・修繕に係る経費が増加するため、悪化する可能性がある。
⑦下水道の接続数は微増しているが、人口減少やコロナ禍による事業所休業なども要因となり汚水量が減少したため、施設利用率も微減している。今後、事業計画の見直し時には規模の縮小も検討し、耐用年数が経過し改築が必要となる汚水処理設備の更新期には実情に合ったスペックでの更新などを検討していく必要がある。
⑧管渠整備中であり、供用開始区域内世帯は増加し接続世帯も微増しているものの、人口減少などによる世帯員数の減少などが要因となり、水洗化率は横倍傾向へと変化してきている。</t>
    <rPh sb="154" eb="155">
      <t>レイ</t>
    </rPh>
    <rPh sb="155" eb="156">
      <t>ワ</t>
    </rPh>
    <rPh sb="157" eb="159">
      <t>ネンド</t>
    </rPh>
    <rPh sb="163" eb="164">
      <t>カ</t>
    </rPh>
    <rPh sb="168" eb="171">
      <t>シヨウリョウ</t>
    </rPh>
    <rPh sb="172" eb="174">
      <t>シハラ</t>
    </rPh>
    <rPh sb="175" eb="177">
      <t>ユウヨ</t>
    </rPh>
    <rPh sb="177" eb="179">
      <t>ソチ</t>
    </rPh>
    <rPh sb="184" eb="186">
      <t>ケイヒ</t>
    </rPh>
    <rPh sb="186" eb="188">
      <t>カイシュウ</t>
    </rPh>
    <rPh sb="188" eb="189">
      <t>リツ</t>
    </rPh>
    <rPh sb="190" eb="192">
      <t>テイカ</t>
    </rPh>
    <rPh sb="323" eb="324">
      <t>カ</t>
    </rPh>
    <rPh sb="327" eb="330">
      <t>ジギョウショ</t>
    </rPh>
    <rPh sb="330" eb="332">
      <t>キュウギョウ</t>
    </rPh>
    <rPh sb="344" eb="346">
      <t>ゲンショウ</t>
    </rPh>
    <rPh sb="357" eb="359">
      <t>ビゲン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</si>
</sst>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23E-4902-A66B-C232679672FA}"/>
            </c:ext>
          </c:extLst>
        </c:ser>
        <c:dLbls>
          <c:showLegendKey val="0"/>
          <c:showVal val="0"/>
          <c:showCatName val="0"/>
          <c:showSerName val="0"/>
          <c:showPercent val="0"/>
          <c:showBubbleSize val="0"/>
        </c:dLbls>
        <c:gapWidth val="150"/>
        <c:axId val="750196864"/>
        <c:axId val="75018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0.13</c:v>
                </c:pt>
                <c:pt idx="3">
                  <c:v>0.36</c:v>
                </c:pt>
                <c:pt idx="4">
                  <c:v>0.39</c:v>
                </c:pt>
              </c:numCache>
            </c:numRef>
          </c:val>
          <c:smooth val="0"/>
          <c:extLst xmlns:c16r2="http://schemas.microsoft.com/office/drawing/2015/06/chart">
            <c:ext xmlns:c16="http://schemas.microsoft.com/office/drawing/2014/chart" uri="{C3380CC4-5D6E-409C-BE32-E72D297353CC}">
              <c16:uniqueId val="{00000001-D23E-4902-A66B-C232679672FA}"/>
            </c:ext>
          </c:extLst>
        </c:ser>
        <c:dLbls>
          <c:showLegendKey val="0"/>
          <c:showVal val="0"/>
          <c:showCatName val="0"/>
          <c:showSerName val="0"/>
          <c:showPercent val="0"/>
          <c:showBubbleSize val="0"/>
        </c:dLbls>
        <c:marker val="1"/>
        <c:smooth val="0"/>
        <c:axId val="750196864"/>
        <c:axId val="750185440"/>
      </c:lineChart>
      <c:dateAx>
        <c:axId val="750196864"/>
        <c:scaling>
          <c:orientation val="minMax"/>
        </c:scaling>
        <c:delete val="1"/>
        <c:axPos val="b"/>
        <c:numFmt formatCode="&quot;H&quot;yy" sourceLinked="1"/>
        <c:majorTickMark val="none"/>
        <c:minorTickMark val="none"/>
        <c:tickLblPos val="none"/>
        <c:crossAx val="750185440"/>
        <c:crosses val="autoZero"/>
        <c:auto val="1"/>
        <c:lblOffset val="100"/>
        <c:baseTimeUnit val="years"/>
      </c:dateAx>
      <c:valAx>
        <c:axId val="75018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1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43.56</c:v>
                </c:pt>
                <c:pt idx="1">
                  <c:v>44.5</c:v>
                </c:pt>
                <c:pt idx="2">
                  <c:v>43.51</c:v>
                </c:pt>
                <c:pt idx="3">
                  <c:v>42.62</c:v>
                </c:pt>
                <c:pt idx="4">
                  <c:v>41.53</c:v>
                </c:pt>
              </c:numCache>
            </c:numRef>
          </c:val>
          <c:extLst xmlns:c16r2="http://schemas.microsoft.com/office/drawing/2015/06/chart">
            <c:ext xmlns:c16="http://schemas.microsoft.com/office/drawing/2014/chart" uri="{C3380CC4-5D6E-409C-BE32-E72D297353CC}">
              <c16:uniqueId val="{00000000-16CB-43A5-948D-7349F7C696B2}"/>
            </c:ext>
          </c:extLst>
        </c:ser>
        <c:dLbls>
          <c:showLegendKey val="0"/>
          <c:showVal val="0"/>
          <c:showCatName val="0"/>
          <c:showSerName val="0"/>
          <c:showPercent val="0"/>
          <c:showBubbleSize val="0"/>
        </c:dLbls>
        <c:gapWidth val="150"/>
        <c:axId val="971810112"/>
        <c:axId val="97180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42.56</c:v>
                </c:pt>
                <c:pt idx="3">
                  <c:v>42.47</c:v>
                </c:pt>
                <c:pt idx="4">
                  <c:v>42.4</c:v>
                </c:pt>
              </c:numCache>
            </c:numRef>
          </c:val>
          <c:smooth val="0"/>
          <c:extLst xmlns:c16r2="http://schemas.microsoft.com/office/drawing/2015/06/chart">
            <c:ext xmlns:c16="http://schemas.microsoft.com/office/drawing/2014/chart" uri="{C3380CC4-5D6E-409C-BE32-E72D297353CC}">
              <c16:uniqueId val="{00000001-16CB-43A5-948D-7349F7C696B2}"/>
            </c:ext>
          </c:extLst>
        </c:ser>
        <c:dLbls>
          <c:showLegendKey val="0"/>
          <c:showVal val="0"/>
          <c:showCatName val="0"/>
          <c:showSerName val="0"/>
          <c:showPercent val="0"/>
          <c:showBubbleSize val="0"/>
        </c:dLbls>
        <c:marker val="1"/>
        <c:smooth val="0"/>
        <c:axId val="971810112"/>
        <c:axId val="971800864"/>
      </c:lineChart>
      <c:dateAx>
        <c:axId val="971810112"/>
        <c:scaling>
          <c:orientation val="minMax"/>
        </c:scaling>
        <c:delete val="1"/>
        <c:axPos val="b"/>
        <c:numFmt formatCode="&quot;H&quot;yy" sourceLinked="1"/>
        <c:majorTickMark val="none"/>
        <c:minorTickMark val="none"/>
        <c:tickLblPos val="none"/>
        <c:crossAx val="971800864"/>
        <c:crosses val="autoZero"/>
        <c:auto val="1"/>
        <c:lblOffset val="100"/>
        <c:baseTimeUnit val="years"/>
      </c:dateAx>
      <c:valAx>
        <c:axId val="9718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8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65.17</c:v>
                </c:pt>
                <c:pt idx="1">
                  <c:v>65.930000000000007</c:v>
                </c:pt>
                <c:pt idx="2">
                  <c:v>66.27</c:v>
                </c:pt>
                <c:pt idx="3">
                  <c:v>66.64</c:v>
                </c:pt>
                <c:pt idx="4">
                  <c:v>69.319999999999993</c:v>
                </c:pt>
              </c:numCache>
            </c:numRef>
          </c:val>
          <c:extLst xmlns:c16r2="http://schemas.microsoft.com/office/drawing/2015/06/chart">
            <c:ext xmlns:c16="http://schemas.microsoft.com/office/drawing/2014/chart" uri="{C3380CC4-5D6E-409C-BE32-E72D297353CC}">
              <c16:uniqueId val="{00000000-0278-4A09-B215-444EF389273A}"/>
            </c:ext>
          </c:extLst>
        </c:ser>
        <c:dLbls>
          <c:showLegendKey val="0"/>
          <c:showVal val="0"/>
          <c:showCatName val="0"/>
          <c:showSerName val="0"/>
          <c:showPercent val="0"/>
          <c:showBubbleSize val="0"/>
        </c:dLbls>
        <c:gapWidth val="150"/>
        <c:axId val="971806848"/>
        <c:axId val="97180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83.32</c:v>
                </c:pt>
                <c:pt idx="3">
                  <c:v>83.75</c:v>
                </c:pt>
                <c:pt idx="4">
                  <c:v>84.19</c:v>
                </c:pt>
              </c:numCache>
            </c:numRef>
          </c:val>
          <c:smooth val="0"/>
          <c:extLst xmlns:c16r2="http://schemas.microsoft.com/office/drawing/2015/06/chart">
            <c:ext xmlns:c16="http://schemas.microsoft.com/office/drawing/2014/chart" uri="{C3380CC4-5D6E-409C-BE32-E72D297353CC}">
              <c16:uniqueId val="{00000001-0278-4A09-B215-444EF389273A}"/>
            </c:ext>
          </c:extLst>
        </c:ser>
        <c:dLbls>
          <c:showLegendKey val="0"/>
          <c:showVal val="0"/>
          <c:showCatName val="0"/>
          <c:showSerName val="0"/>
          <c:showPercent val="0"/>
          <c:showBubbleSize val="0"/>
        </c:dLbls>
        <c:marker val="1"/>
        <c:smooth val="0"/>
        <c:axId val="971806848"/>
        <c:axId val="971809568"/>
      </c:lineChart>
      <c:dateAx>
        <c:axId val="971806848"/>
        <c:scaling>
          <c:orientation val="minMax"/>
        </c:scaling>
        <c:delete val="1"/>
        <c:axPos val="b"/>
        <c:numFmt formatCode="&quot;H&quot;yy" sourceLinked="1"/>
        <c:majorTickMark val="none"/>
        <c:minorTickMark val="none"/>
        <c:tickLblPos val="none"/>
        <c:crossAx val="971809568"/>
        <c:crosses val="autoZero"/>
        <c:auto val="1"/>
        <c:lblOffset val="100"/>
        <c:baseTimeUnit val="years"/>
      </c:dateAx>
      <c:valAx>
        <c:axId val="9718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80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98.07</c:v>
                </c:pt>
                <c:pt idx="1">
                  <c:v>96.68</c:v>
                </c:pt>
                <c:pt idx="2">
                  <c:v>97.85</c:v>
                </c:pt>
                <c:pt idx="3">
                  <c:v>95.5</c:v>
                </c:pt>
                <c:pt idx="4">
                  <c:v>97.61</c:v>
                </c:pt>
              </c:numCache>
            </c:numRef>
          </c:val>
          <c:extLst xmlns:c16r2="http://schemas.microsoft.com/office/drawing/2015/06/chart">
            <c:ext xmlns:c16="http://schemas.microsoft.com/office/drawing/2014/chart" uri="{C3380CC4-5D6E-409C-BE32-E72D297353CC}">
              <c16:uniqueId val="{00000000-49EC-4727-8A42-1FC8FBE50339}"/>
            </c:ext>
          </c:extLst>
        </c:ser>
        <c:dLbls>
          <c:showLegendKey val="0"/>
          <c:showVal val="0"/>
          <c:showCatName val="0"/>
          <c:showSerName val="0"/>
          <c:showPercent val="0"/>
          <c:showBubbleSize val="0"/>
        </c:dLbls>
        <c:gapWidth val="150"/>
        <c:axId val="750197952"/>
        <c:axId val="75018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EC-4727-8A42-1FC8FBE50339}"/>
            </c:ext>
          </c:extLst>
        </c:ser>
        <c:dLbls>
          <c:showLegendKey val="0"/>
          <c:showVal val="0"/>
          <c:showCatName val="0"/>
          <c:showSerName val="0"/>
          <c:showPercent val="0"/>
          <c:showBubbleSize val="0"/>
        </c:dLbls>
        <c:marker val="1"/>
        <c:smooth val="0"/>
        <c:axId val="750197952"/>
        <c:axId val="750187072"/>
      </c:lineChart>
      <c:dateAx>
        <c:axId val="750197952"/>
        <c:scaling>
          <c:orientation val="minMax"/>
        </c:scaling>
        <c:delete val="1"/>
        <c:axPos val="b"/>
        <c:numFmt formatCode="&quot;H&quot;yy" sourceLinked="1"/>
        <c:majorTickMark val="none"/>
        <c:minorTickMark val="none"/>
        <c:tickLblPos val="none"/>
        <c:crossAx val="750187072"/>
        <c:crosses val="autoZero"/>
        <c:auto val="1"/>
        <c:lblOffset val="100"/>
        <c:baseTimeUnit val="years"/>
      </c:dateAx>
      <c:valAx>
        <c:axId val="75018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1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BE-4AF4-8356-A7E51431DBFB}"/>
            </c:ext>
          </c:extLst>
        </c:ser>
        <c:dLbls>
          <c:showLegendKey val="0"/>
          <c:showVal val="0"/>
          <c:showCatName val="0"/>
          <c:showSerName val="0"/>
          <c:showPercent val="0"/>
          <c:showBubbleSize val="0"/>
        </c:dLbls>
        <c:gapWidth val="150"/>
        <c:axId val="750196320"/>
        <c:axId val="75019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BE-4AF4-8356-A7E51431DBFB}"/>
            </c:ext>
          </c:extLst>
        </c:ser>
        <c:dLbls>
          <c:showLegendKey val="0"/>
          <c:showVal val="0"/>
          <c:showCatName val="0"/>
          <c:showSerName val="0"/>
          <c:showPercent val="0"/>
          <c:showBubbleSize val="0"/>
        </c:dLbls>
        <c:marker val="1"/>
        <c:smooth val="0"/>
        <c:axId val="750196320"/>
        <c:axId val="750195776"/>
      </c:lineChart>
      <c:dateAx>
        <c:axId val="750196320"/>
        <c:scaling>
          <c:orientation val="minMax"/>
        </c:scaling>
        <c:delete val="1"/>
        <c:axPos val="b"/>
        <c:numFmt formatCode="&quot;H&quot;yy" sourceLinked="1"/>
        <c:majorTickMark val="none"/>
        <c:minorTickMark val="none"/>
        <c:tickLblPos val="none"/>
        <c:crossAx val="750195776"/>
        <c:crosses val="autoZero"/>
        <c:auto val="1"/>
        <c:lblOffset val="100"/>
        <c:baseTimeUnit val="years"/>
      </c:dateAx>
      <c:valAx>
        <c:axId val="75019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1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83-4FC4-A9D4-4F8727598F65}"/>
            </c:ext>
          </c:extLst>
        </c:ser>
        <c:dLbls>
          <c:showLegendKey val="0"/>
          <c:showVal val="0"/>
          <c:showCatName val="0"/>
          <c:showSerName val="0"/>
          <c:showPercent val="0"/>
          <c:showBubbleSize val="0"/>
        </c:dLbls>
        <c:gapWidth val="150"/>
        <c:axId val="750190880"/>
        <c:axId val="75019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83-4FC4-A9D4-4F8727598F65}"/>
            </c:ext>
          </c:extLst>
        </c:ser>
        <c:dLbls>
          <c:showLegendKey val="0"/>
          <c:showVal val="0"/>
          <c:showCatName val="0"/>
          <c:showSerName val="0"/>
          <c:showPercent val="0"/>
          <c:showBubbleSize val="0"/>
        </c:dLbls>
        <c:marker val="1"/>
        <c:smooth val="0"/>
        <c:axId val="750190880"/>
        <c:axId val="750193056"/>
      </c:lineChart>
      <c:dateAx>
        <c:axId val="750190880"/>
        <c:scaling>
          <c:orientation val="minMax"/>
        </c:scaling>
        <c:delete val="1"/>
        <c:axPos val="b"/>
        <c:numFmt formatCode="&quot;H&quot;yy" sourceLinked="1"/>
        <c:majorTickMark val="none"/>
        <c:minorTickMark val="none"/>
        <c:tickLblPos val="none"/>
        <c:crossAx val="750193056"/>
        <c:crosses val="autoZero"/>
        <c:auto val="1"/>
        <c:lblOffset val="100"/>
        <c:baseTimeUnit val="years"/>
      </c:dateAx>
      <c:valAx>
        <c:axId val="7501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1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AE-4A7E-AF54-824816C56068}"/>
            </c:ext>
          </c:extLst>
        </c:ser>
        <c:dLbls>
          <c:showLegendKey val="0"/>
          <c:showVal val="0"/>
          <c:showCatName val="0"/>
          <c:showSerName val="0"/>
          <c:showPercent val="0"/>
          <c:showBubbleSize val="0"/>
        </c:dLbls>
        <c:gapWidth val="150"/>
        <c:axId val="750188704"/>
        <c:axId val="75019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AE-4A7E-AF54-824816C56068}"/>
            </c:ext>
          </c:extLst>
        </c:ser>
        <c:dLbls>
          <c:showLegendKey val="0"/>
          <c:showVal val="0"/>
          <c:showCatName val="0"/>
          <c:showSerName val="0"/>
          <c:showPercent val="0"/>
          <c:showBubbleSize val="0"/>
        </c:dLbls>
        <c:marker val="1"/>
        <c:smooth val="0"/>
        <c:axId val="750188704"/>
        <c:axId val="750190336"/>
      </c:lineChart>
      <c:dateAx>
        <c:axId val="750188704"/>
        <c:scaling>
          <c:orientation val="minMax"/>
        </c:scaling>
        <c:delete val="1"/>
        <c:axPos val="b"/>
        <c:numFmt formatCode="&quot;H&quot;yy" sourceLinked="1"/>
        <c:majorTickMark val="none"/>
        <c:minorTickMark val="none"/>
        <c:tickLblPos val="none"/>
        <c:crossAx val="750190336"/>
        <c:crosses val="autoZero"/>
        <c:auto val="1"/>
        <c:lblOffset val="100"/>
        <c:baseTimeUnit val="years"/>
      </c:dateAx>
      <c:valAx>
        <c:axId val="7501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1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ED-49E8-8153-604D9984527B}"/>
            </c:ext>
          </c:extLst>
        </c:ser>
        <c:dLbls>
          <c:showLegendKey val="0"/>
          <c:showVal val="0"/>
          <c:showCatName val="0"/>
          <c:showSerName val="0"/>
          <c:showPercent val="0"/>
          <c:showBubbleSize val="0"/>
        </c:dLbls>
        <c:gapWidth val="150"/>
        <c:axId val="750189792"/>
        <c:axId val="75019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ED-49E8-8153-604D9984527B}"/>
            </c:ext>
          </c:extLst>
        </c:ser>
        <c:dLbls>
          <c:showLegendKey val="0"/>
          <c:showVal val="0"/>
          <c:showCatName val="0"/>
          <c:showSerName val="0"/>
          <c:showPercent val="0"/>
          <c:showBubbleSize val="0"/>
        </c:dLbls>
        <c:marker val="1"/>
        <c:smooth val="0"/>
        <c:axId val="750189792"/>
        <c:axId val="750191424"/>
      </c:lineChart>
      <c:dateAx>
        <c:axId val="750189792"/>
        <c:scaling>
          <c:orientation val="minMax"/>
        </c:scaling>
        <c:delete val="1"/>
        <c:axPos val="b"/>
        <c:numFmt formatCode="&quot;H&quot;yy" sourceLinked="1"/>
        <c:majorTickMark val="none"/>
        <c:minorTickMark val="none"/>
        <c:tickLblPos val="none"/>
        <c:crossAx val="750191424"/>
        <c:crosses val="autoZero"/>
        <c:auto val="1"/>
        <c:lblOffset val="100"/>
        <c:baseTimeUnit val="years"/>
      </c:dateAx>
      <c:valAx>
        <c:axId val="75019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1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C89-43A5-851C-485711D118E8}"/>
            </c:ext>
          </c:extLst>
        </c:ser>
        <c:dLbls>
          <c:showLegendKey val="0"/>
          <c:showVal val="0"/>
          <c:showCatName val="0"/>
          <c:showSerName val="0"/>
          <c:showPercent val="0"/>
          <c:showBubbleSize val="0"/>
        </c:dLbls>
        <c:gapWidth val="150"/>
        <c:axId val="971812288"/>
        <c:axId val="97180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1194.1500000000001</c:v>
                </c:pt>
                <c:pt idx="3">
                  <c:v>1206.79</c:v>
                </c:pt>
                <c:pt idx="4">
                  <c:v>1258.43</c:v>
                </c:pt>
              </c:numCache>
            </c:numRef>
          </c:val>
          <c:smooth val="0"/>
          <c:extLst xmlns:c16r2="http://schemas.microsoft.com/office/drawing/2015/06/chart">
            <c:ext xmlns:c16="http://schemas.microsoft.com/office/drawing/2014/chart" uri="{C3380CC4-5D6E-409C-BE32-E72D297353CC}">
              <c16:uniqueId val="{00000001-6C89-43A5-851C-485711D118E8}"/>
            </c:ext>
          </c:extLst>
        </c:ser>
        <c:dLbls>
          <c:showLegendKey val="0"/>
          <c:showVal val="0"/>
          <c:showCatName val="0"/>
          <c:showSerName val="0"/>
          <c:showPercent val="0"/>
          <c:showBubbleSize val="0"/>
        </c:dLbls>
        <c:marker val="1"/>
        <c:smooth val="0"/>
        <c:axId val="971812288"/>
        <c:axId val="971805216"/>
      </c:lineChart>
      <c:dateAx>
        <c:axId val="971812288"/>
        <c:scaling>
          <c:orientation val="minMax"/>
        </c:scaling>
        <c:delete val="1"/>
        <c:axPos val="b"/>
        <c:numFmt formatCode="&quot;H&quot;yy" sourceLinked="1"/>
        <c:majorTickMark val="none"/>
        <c:minorTickMark val="none"/>
        <c:tickLblPos val="none"/>
        <c:crossAx val="971805216"/>
        <c:crosses val="autoZero"/>
        <c:auto val="1"/>
        <c:lblOffset val="100"/>
        <c:baseTimeUnit val="years"/>
      </c:dateAx>
      <c:valAx>
        <c:axId val="97180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8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64.14</c:v>
                </c:pt>
                <c:pt idx="1">
                  <c:v>74.52</c:v>
                </c:pt>
                <c:pt idx="2">
                  <c:v>88.8</c:v>
                </c:pt>
                <c:pt idx="3">
                  <c:v>80.61</c:v>
                </c:pt>
                <c:pt idx="4">
                  <c:v>73.48</c:v>
                </c:pt>
              </c:numCache>
            </c:numRef>
          </c:val>
          <c:extLst xmlns:c16r2="http://schemas.microsoft.com/office/drawing/2015/06/chart">
            <c:ext xmlns:c16="http://schemas.microsoft.com/office/drawing/2014/chart" uri="{C3380CC4-5D6E-409C-BE32-E72D297353CC}">
              <c16:uniqueId val="{00000000-9641-4495-83FF-F8DB85DEC50B}"/>
            </c:ext>
          </c:extLst>
        </c:ser>
        <c:dLbls>
          <c:showLegendKey val="0"/>
          <c:showVal val="0"/>
          <c:showCatName val="0"/>
          <c:showSerName val="0"/>
          <c:showPercent val="0"/>
          <c:showBubbleSize val="0"/>
        </c:dLbls>
        <c:gapWidth val="150"/>
        <c:axId val="971807936"/>
        <c:axId val="97181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72.260000000000005</c:v>
                </c:pt>
                <c:pt idx="3">
                  <c:v>71.84</c:v>
                </c:pt>
                <c:pt idx="4">
                  <c:v>73.36</c:v>
                </c:pt>
              </c:numCache>
            </c:numRef>
          </c:val>
          <c:smooth val="0"/>
          <c:extLst xmlns:c16r2="http://schemas.microsoft.com/office/drawing/2015/06/chart">
            <c:ext xmlns:c16="http://schemas.microsoft.com/office/drawing/2014/chart" uri="{C3380CC4-5D6E-409C-BE32-E72D297353CC}">
              <c16:uniqueId val="{00000001-9641-4495-83FF-F8DB85DEC50B}"/>
            </c:ext>
          </c:extLst>
        </c:ser>
        <c:dLbls>
          <c:showLegendKey val="0"/>
          <c:showVal val="0"/>
          <c:showCatName val="0"/>
          <c:showSerName val="0"/>
          <c:showPercent val="0"/>
          <c:showBubbleSize val="0"/>
        </c:dLbls>
        <c:marker val="1"/>
        <c:smooth val="0"/>
        <c:axId val="971807936"/>
        <c:axId val="971810656"/>
      </c:lineChart>
      <c:dateAx>
        <c:axId val="971807936"/>
        <c:scaling>
          <c:orientation val="minMax"/>
        </c:scaling>
        <c:delete val="1"/>
        <c:axPos val="b"/>
        <c:numFmt formatCode="&quot;H&quot;yy" sourceLinked="1"/>
        <c:majorTickMark val="none"/>
        <c:minorTickMark val="none"/>
        <c:tickLblPos val="none"/>
        <c:crossAx val="971810656"/>
        <c:crosses val="autoZero"/>
        <c:auto val="1"/>
        <c:lblOffset val="100"/>
        <c:baseTimeUnit val="years"/>
      </c:dateAx>
      <c:valAx>
        <c:axId val="97181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8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224.39</c:v>
                </c:pt>
                <c:pt idx="1">
                  <c:v>185.86</c:v>
                </c:pt>
                <c:pt idx="2">
                  <c:v>179.8</c:v>
                </c:pt>
                <c:pt idx="3">
                  <c:v>184.36</c:v>
                </c:pt>
                <c:pt idx="4">
                  <c:v>188.8</c:v>
                </c:pt>
              </c:numCache>
            </c:numRef>
          </c:val>
          <c:extLst xmlns:c16r2="http://schemas.microsoft.com/office/drawing/2015/06/chart">
            <c:ext xmlns:c16="http://schemas.microsoft.com/office/drawing/2014/chart" uri="{C3380CC4-5D6E-409C-BE32-E72D297353CC}">
              <c16:uniqueId val="{00000000-F9AD-4DF9-9125-979857778E40}"/>
            </c:ext>
          </c:extLst>
        </c:ser>
        <c:dLbls>
          <c:showLegendKey val="0"/>
          <c:showVal val="0"/>
          <c:showCatName val="0"/>
          <c:showSerName val="0"/>
          <c:showPercent val="0"/>
          <c:showBubbleSize val="0"/>
        </c:dLbls>
        <c:gapWidth val="150"/>
        <c:axId val="971808480"/>
        <c:axId val="97181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230.02</c:v>
                </c:pt>
                <c:pt idx="3">
                  <c:v>228.47</c:v>
                </c:pt>
                <c:pt idx="4">
                  <c:v>224.88</c:v>
                </c:pt>
              </c:numCache>
            </c:numRef>
          </c:val>
          <c:smooth val="0"/>
          <c:extLst xmlns:c16r2="http://schemas.microsoft.com/office/drawing/2015/06/chart">
            <c:ext xmlns:c16="http://schemas.microsoft.com/office/drawing/2014/chart" uri="{C3380CC4-5D6E-409C-BE32-E72D297353CC}">
              <c16:uniqueId val="{00000001-F9AD-4DF9-9125-979857778E40}"/>
            </c:ext>
          </c:extLst>
        </c:ser>
        <c:dLbls>
          <c:showLegendKey val="0"/>
          <c:showVal val="0"/>
          <c:showCatName val="0"/>
          <c:showSerName val="0"/>
          <c:showPercent val="0"/>
          <c:showBubbleSize val="0"/>
        </c:dLbls>
        <c:marker val="1"/>
        <c:smooth val="0"/>
        <c:axId val="971808480"/>
        <c:axId val="971813376"/>
      </c:lineChart>
      <c:dateAx>
        <c:axId val="971808480"/>
        <c:scaling>
          <c:orientation val="minMax"/>
        </c:scaling>
        <c:delete val="1"/>
        <c:axPos val="b"/>
        <c:numFmt formatCode="&quot;H&quot;yy" sourceLinked="1"/>
        <c:majorTickMark val="none"/>
        <c:minorTickMark val="none"/>
        <c:tickLblPos val="none"/>
        <c:crossAx val="971813376"/>
        <c:crosses val="autoZero"/>
        <c:auto val="1"/>
        <c:lblOffset val="100"/>
        <c:baseTimeUnit val="years"/>
      </c:dateAx>
      <c:valAx>
        <c:axId val="9718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80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東みよし町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14066</v>
      </c>
      <c r="AM8" s="51"/>
      <c r="AN8" s="51"/>
      <c r="AO8" s="51"/>
      <c r="AP8" s="51"/>
      <c r="AQ8" s="51"/>
      <c r="AR8" s="51"/>
      <c r="AS8" s="51"/>
      <c r="AT8" s="46">
        <f>データ!T6</f>
        <v>122.48</v>
      </c>
      <c r="AU8" s="46"/>
      <c r="AV8" s="46"/>
      <c r="AW8" s="46"/>
      <c r="AX8" s="46"/>
      <c r="AY8" s="46"/>
      <c r="AZ8" s="46"/>
      <c r="BA8" s="46"/>
      <c r="BB8" s="46">
        <f>データ!U6</f>
        <v>114.84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20.48</v>
      </c>
      <c r="Q10" s="46"/>
      <c r="R10" s="46"/>
      <c r="S10" s="46"/>
      <c r="T10" s="46"/>
      <c r="U10" s="46"/>
      <c r="V10" s="46"/>
      <c r="W10" s="46">
        <f>データ!Q6</f>
        <v>87.81</v>
      </c>
      <c r="X10" s="46"/>
      <c r="Y10" s="46"/>
      <c r="Z10" s="46"/>
      <c r="AA10" s="46"/>
      <c r="AB10" s="46"/>
      <c r="AC10" s="46"/>
      <c r="AD10" s="51">
        <f>データ!R6</f>
        <v>2970</v>
      </c>
      <c r="AE10" s="51"/>
      <c r="AF10" s="51"/>
      <c r="AG10" s="51"/>
      <c r="AH10" s="51"/>
      <c r="AI10" s="51"/>
      <c r="AJ10" s="51"/>
      <c r="AK10" s="2"/>
      <c r="AL10" s="51">
        <f>データ!V6</f>
        <v>2865</v>
      </c>
      <c r="AM10" s="51"/>
      <c r="AN10" s="51"/>
      <c r="AO10" s="51"/>
      <c r="AP10" s="51"/>
      <c r="AQ10" s="51"/>
      <c r="AR10" s="51"/>
      <c r="AS10" s="51"/>
      <c r="AT10" s="46">
        <f>データ!W6</f>
        <v>1.01</v>
      </c>
      <c r="AU10" s="46"/>
      <c r="AV10" s="46"/>
      <c r="AW10" s="46"/>
      <c r="AX10" s="46"/>
      <c r="AY10" s="46"/>
      <c r="AZ10" s="46"/>
      <c r="BA10" s="46"/>
      <c r="BB10" s="46">
        <f>データ!X6</f>
        <v>2836.63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119</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PKEh4LeI+yb7Hqh6mtuGMyFpCScOlEdSrTpekK1NLD9bP43ZMOGVCo20LCGR/ulPGWwhz5KQzwx5XrLp6u19bA==" saltValue="x92udJsGNvXXVN8jUNBAF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364894</v>
      </c>
      <c r="D6" s="33">
        <f t="shared" si="3"/>
        <v>47</v>
      </c>
      <c r="E6" s="33">
        <f t="shared" si="3"/>
        <v>17</v>
      </c>
      <c r="F6" s="33">
        <f t="shared" si="3"/>
        <v>4</v>
      </c>
      <c r="G6" s="33">
        <f t="shared" si="3"/>
        <v>0</v>
      </c>
      <c r="H6" s="33" t="str">
        <f t="shared" si="3"/>
        <v>徳島県　東みよし町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20.48</v>
      </c>
      <c r="Q6" s="34">
        <f t="shared" si="3"/>
        <v>87.81</v>
      </c>
      <c r="R6" s="34">
        <f t="shared" si="3"/>
        <v>2970</v>
      </c>
      <c r="S6" s="34">
        <f t="shared" si="3"/>
        <v>14066</v>
      </c>
      <c r="T6" s="34">
        <f t="shared" si="3"/>
        <v>122.48</v>
      </c>
      <c r="U6" s="34">
        <f t="shared" si="3"/>
        <v>114.84</v>
      </c>
      <c r="V6" s="34">
        <f t="shared" si="3"/>
        <v>2865</v>
      </c>
      <c r="W6" s="34">
        <f t="shared" si="3"/>
        <v>1.01</v>
      </c>
      <c r="X6" s="34">
        <f t="shared" si="3"/>
        <v>2836.63</v>
      </c>
      <c r="Y6" s="35">
        <f>IF(Y7="",NA(),Y7)</f>
        <v>98.07</v>
      </c>
      <c r="Z6" s="35">
        <f t="shared" ref="Z6:AH6" si="4">IF(Z7="",NA(),Z7)</f>
        <v>96.68</v>
      </c>
      <c r="AA6" s="35">
        <f t="shared" si="4"/>
        <v>97.85</v>
      </c>
      <c r="AB6" s="35">
        <f t="shared" si="4"/>
        <v>95.5</v>
      </c>
      <c r="AC6" s="35">
        <f t="shared" si="4"/>
        <v>97.61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1592.72</v>
      </c>
      <c r="BL6" s="35">
        <f t="shared" si="7"/>
        <v>1223.96</v>
      </c>
      <c r="BM6" s="35">
        <f t="shared" si="7"/>
        <v>1194.1500000000001</v>
      </c>
      <c r="BN6" s="35">
        <f t="shared" si="7"/>
        <v>1206.79</v>
      </c>
      <c r="BO6" s="35">
        <f t="shared" si="7"/>
        <v>1258.43</v>
      </c>
      <c r="BP6" s="34" t="str">
        <f>IF(BP7="","",IF(BP7="-","【-】","【"&amp;SUBSTITUTE(TEXT(BP7,"#,##0.00"),"-","△")&amp;"】"))</f>
        <v>【1,260.21】</v>
      </c>
      <c r="BQ6" s="35">
        <f>IF(BQ7="",NA(),BQ7)</f>
        <v>64.14</v>
      </c>
      <c r="BR6" s="35">
        <f t="shared" ref="BR6:BZ6" si="8">IF(BR7="",NA(),BR7)</f>
        <v>74.52</v>
      </c>
      <c r="BS6" s="35">
        <f t="shared" si="8"/>
        <v>88.8</v>
      </c>
      <c r="BT6" s="35">
        <f t="shared" si="8"/>
        <v>80.61</v>
      </c>
      <c r="BU6" s="35">
        <f t="shared" si="8"/>
        <v>73.48</v>
      </c>
      <c r="BV6" s="35">
        <f t="shared" si="8"/>
        <v>53.7</v>
      </c>
      <c r="BW6" s="35">
        <f t="shared" si="8"/>
        <v>61.54</v>
      </c>
      <c r="BX6" s="35">
        <f t="shared" si="8"/>
        <v>72.260000000000005</v>
      </c>
      <c r="BY6" s="35">
        <f t="shared" si="8"/>
        <v>71.84</v>
      </c>
      <c r="BZ6" s="35">
        <f t="shared" si="8"/>
        <v>73.36</v>
      </c>
      <c r="CA6" s="34" t="str">
        <f>IF(CA7="","",IF(CA7="-","【-】","【"&amp;SUBSTITUTE(TEXT(CA7,"#,##0.00"),"-","△")&amp;"】"))</f>
        <v>【75.29】</v>
      </c>
      <c r="CB6" s="35">
        <f>IF(CB7="",NA(),CB7)</f>
        <v>224.39</v>
      </c>
      <c r="CC6" s="35">
        <f t="shared" ref="CC6:CK6" si="9">IF(CC7="",NA(),CC7)</f>
        <v>185.86</v>
      </c>
      <c r="CD6" s="35">
        <f t="shared" si="9"/>
        <v>179.8</v>
      </c>
      <c r="CE6" s="35">
        <f t="shared" si="9"/>
        <v>184.36</v>
      </c>
      <c r="CF6" s="35">
        <f t="shared" si="9"/>
        <v>188.8</v>
      </c>
      <c r="CG6" s="35">
        <f t="shared" si="9"/>
        <v>300.35000000000002</v>
      </c>
      <c r="CH6" s="35">
        <f t="shared" si="9"/>
        <v>267.86</v>
      </c>
      <c r="CI6" s="35">
        <f t="shared" si="9"/>
        <v>230.02</v>
      </c>
      <c r="CJ6" s="35">
        <f t="shared" si="9"/>
        <v>228.47</v>
      </c>
      <c r="CK6" s="35">
        <f t="shared" si="9"/>
        <v>224.88</v>
      </c>
      <c r="CL6" s="34" t="str">
        <f>IF(CL7="","",IF(CL7="-","【-】","【"&amp;SUBSTITUTE(TEXT(CL7,"#,##0.00"),"-","△")&amp;"】"))</f>
        <v>【215.41】</v>
      </c>
      <c r="CM6" s="35">
        <f>IF(CM7="",NA(),CM7)</f>
        <v>43.56</v>
      </c>
      <c r="CN6" s="35">
        <f t="shared" ref="CN6:CV6" si="10">IF(CN7="",NA(),CN7)</f>
        <v>44.5</v>
      </c>
      <c r="CO6" s="35">
        <f t="shared" si="10"/>
        <v>43.51</v>
      </c>
      <c r="CP6" s="35">
        <f t="shared" si="10"/>
        <v>42.62</v>
      </c>
      <c r="CQ6" s="35">
        <f t="shared" si="10"/>
        <v>41.53</v>
      </c>
      <c r="CR6" s="35">
        <f t="shared" si="10"/>
        <v>37.72</v>
      </c>
      <c r="CS6" s="35">
        <f t="shared" si="10"/>
        <v>37.08</v>
      </c>
      <c r="CT6" s="35">
        <f t="shared" si="10"/>
        <v>42.56</v>
      </c>
      <c r="CU6" s="35">
        <f t="shared" si="10"/>
        <v>42.47</v>
      </c>
      <c r="CV6" s="35">
        <f t="shared" si="10"/>
        <v>42.4</v>
      </c>
      <c r="CW6" s="34" t="str">
        <f>IF(CW7="","",IF(CW7="-","【-】","【"&amp;SUBSTITUTE(TEXT(CW7,"#,##0.00"),"-","△")&amp;"】"))</f>
        <v>【42.90】</v>
      </c>
      <c r="CX6" s="35">
        <f>IF(CX7="",NA(),CX7)</f>
        <v>65.17</v>
      </c>
      <c r="CY6" s="35">
        <f t="shared" ref="CY6:DG6" si="11">IF(CY7="",NA(),CY7)</f>
        <v>65.930000000000007</v>
      </c>
      <c r="CZ6" s="35">
        <f t="shared" si="11"/>
        <v>66.27</v>
      </c>
      <c r="DA6" s="35">
        <f t="shared" si="11"/>
        <v>66.64</v>
      </c>
      <c r="DB6" s="35">
        <f t="shared" si="11"/>
        <v>69.319999999999993</v>
      </c>
      <c r="DC6" s="35">
        <f t="shared" si="11"/>
        <v>68.459999999999994</v>
      </c>
      <c r="DD6" s="35">
        <f t="shared" si="11"/>
        <v>67.22</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0.13</v>
      </c>
      <c r="EL6" s="35">
        <f t="shared" si="14"/>
        <v>0.13</v>
      </c>
      <c r="EM6" s="35">
        <f t="shared" si="14"/>
        <v>0.36</v>
      </c>
      <c r="EN6" s="35">
        <f t="shared" si="14"/>
        <v>0.39</v>
      </c>
      <c r="EO6" s="34" t="str">
        <f>IF(EO7="","",IF(EO7="-","【-】","【"&amp;SUBSTITUTE(TEXT(EO7,"#,##0.00"),"-","△")&amp;"】"))</f>
        <v>【0.30】</v>
      </c>
    </row>
    <row r="7" spans="1:145" s="36" customFormat="1" x14ac:dyDescent="0.15">
      <c r="A7" s="28"/>
      <c r="B7" s="37">
        <v>2020</v>
      </c>
      <c r="C7" s="37">
        <v>364894</v>
      </c>
      <c r="D7" s="37">
        <v>47</v>
      </c>
      <c r="E7" s="37">
        <v>17</v>
      </c>
      <c r="F7" s="37">
        <v>4</v>
      </c>
      <c r="G7" s="37">
        <v>0</v>
      </c>
      <c r="H7" s="37" t="s">
        <v>98</v>
      </c>
      <c r="I7" s="37" t="s">
        <v>99</v>
      </c>
      <c r="J7" s="37" t="s">
        <v>100</v>
      </c>
      <c r="K7" s="37" t="s">
        <v>101</v>
      </c>
      <c r="L7" s="37" t="s">
        <v>102</v>
      </c>
      <c r="M7" s="37" t="s">
        <v>103</v>
      </c>
      <c r="N7" s="38" t="s">
        <v>104</v>
      </c>
      <c r="O7" s="38" t="s">
        <v>105</v>
      </c>
      <c r="P7" s="38">
        <v>20.48</v>
      </c>
      <c r="Q7" s="38">
        <v>87.81</v>
      </c>
      <c r="R7" s="38">
        <v>2970</v>
      </c>
      <c r="S7" s="38">
        <v>14066</v>
      </c>
      <c r="T7" s="38">
        <v>122.48</v>
      </c>
      <c r="U7" s="38">
        <v>114.84</v>
      </c>
      <c r="V7" s="38">
        <v>2865</v>
      </c>
      <c r="W7" s="38">
        <v>1.01</v>
      </c>
      <c r="X7" s="38">
        <v>2836.63</v>
      </c>
      <c r="Y7" s="38">
        <v>98.07</v>
      </c>
      <c r="Z7" s="38">
        <v>96.68</v>
      </c>
      <c r="AA7" s="38">
        <v>97.85</v>
      </c>
      <c r="AB7" s="38">
        <v>95.5</v>
      </c>
      <c r="AC7" s="38">
        <v>97.61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1592.72</v>
      </c>
      <c r="BL7" s="38">
        <v>1223.96</v>
      </c>
      <c r="BM7" s="38">
        <v>1194.1500000000001</v>
      </c>
      <c r="BN7" s="38">
        <v>1206.79</v>
      </c>
      <c r="BO7" s="38">
        <v>1258.43</v>
      </c>
      <c r="BP7" s="38">
        <v>1260.21</v>
      </c>
      <c r="BQ7" s="38">
        <v>64.14</v>
      </c>
      <c r="BR7" s="38">
        <v>74.52</v>
      </c>
      <c r="BS7" s="38">
        <v>88.8</v>
      </c>
      <c r="BT7" s="38">
        <v>80.61</v>
      </c>
      <c r="BU7" s="38">
        <v>73.48</v>
      </c>
      <c r="BV7" s="38">
        <v>53.7</v>
      </c>
      <c r="BW7" s="38">
        <v>61.54</v>
      </c>
      <c r="BX7" s="38">
        <v>72.260000000000005</v>
      </c>
      <c r="BY7" s="38">
        <v>71.84</v>
      </c>
      <c r="BZ7" s="38">
        <v>73.36</v>
      </c>
      <c r="CA7" s="38">
        <v>75.290000000000006</v>
      </c>
      <c r="CB7" s="38">
        <v>224.39</v>
      </c>
      <c r="CC7" s="38">
        <v>185.86</v>
      </c>
      <c r="CD7" s="38">
        <v>179.8</v>
      </c>
      <c r="CE7" s="38">
        <v>184.36</v>
      </c>
      <c r="CF7" s="38">
        <v>188.8</v>
      </c>
      <c r="CG7" s="38">
        <v>300.35000000000002</v>
      </c>
      <c r="CH7" s="38">
        <v>267.86</v>
      </c>
      <c r="CI7" s="38">
        <v>230.02</v>
      </c>
      <c r="CJ7" s="38">
        <v>228.47</v>
      </c>
      <c r="CK7" s="38">
        <v>224.88</v>
      </c>
      <c r="CL7" s="38">
        <v>215.41</v>
      </c>
      <c r="CM7" s="38">
        <v>43.56</v>
      </c>
      <c r="CN7" s="38">
        <v>44.5</v>
      </c>
      <c r="CO7" s="38">
        <v>43.51</v>
      </c>
      <c r="CP7" s="38">
        <v>42.62</v>
      </c>
      <c r="CQ7" s="38">
        <v>41.53</v>
      </c>
      <c r="CR7" s="38">
        <v>37.72</v>
      </c>
      <c r="CS7" s="38">
        <v>37.08</v>
      </c>
      <c r="CT7" s="38">
        <v>42.56</v>
      </c>
      <c r="CU7" s="38">
        <v>42.47</v>
      </c>
      <c r="CV7" s="38">
        <v>42.4</v>
      </c>
      <c r="CW7" s="38">
        <v>42.9</v>
      </c>
      <c r="CX7" s="38">
        <v>65.17</v>
      </c>
      <c r="CY7" s="38">
        <v>65.930000000000007</v>
      </c>
      <c r="CZ7" s="38">
        <v>66.27</v>
      </c>
      <c r="DA7" s="38">
        <v>66.64</v>
      </c>
      <c r="DB7" s="38">
        <v>69.319999999999993</v>
      </c>
      <c r="DC7" s="38">
        <v>68.459999999999994</v>
      </c>
      <c r="DD7" s="38">
        <v>67.22</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0.13</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2117100</cp:lastModifiedBy>
  <dcterms:created xsi:type="dcterms:W3CDTF">2021-12-03T07:52:39Z</dcterms:created>
  <dcterms:modified xsi:type="dcterms:W3CDTF">2022-02-16T02:47:20Z</dcterms:modified>
  <cp:category/>
</cp:coreProperties>
</file>