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I_地方債\05 R3年度地方債担当（研修生下席）\②後期（栄）\01 地方公営企業\13_経営比較分析表の分析等について\04_ホームページ公開（決裁）\事業別\05(法適用)病院【済】\"/>
    </mc:Choice>
  </mc:AlternateContent>
  <workbookProtection workbookAlgorithmName="SHA-512" workbookHashValue="X/Z/HQnZqUsbO8DN4ERzle8ivwHuITfi3F2krQc7ag0Vf7jdAMcbmzWCe4qF1boHXlLFrA3NHqddaP1Vox25UQ==" workbookSaltValue="SZ8fhGfQ+cjns5MGFFg9B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FH80" i="4" s="1"/>
  <c r="EI7" i="5"/>
  <c r="EH7" i="5"/>
  <c r="EG7" i="5"/>
  <c r="EF7" i="5"/>
  <c r="GA79" i="4" s="1"/>
  <c r="EE7" i="5"/>
  <c r="ED7" i="5"/>
  <c r="EB7" i="5"/>
  <c r="EA7" i="5"/>
  <c r="BZ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EG10" i="4" s="1"/>
  <c r="R6" i="5"/>
  <c r="CN10" i="4" s="1"/>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EG12" i="4"/>
  <c r="CN12" i="4"/>
  <c r="B12" i="4"/>
  <c r="LP10" i="4"/>
  <c r="ID10" i="4"/>
  <c r="FZ10" i="4"/>
  <c r="AU10" i="4"/>
  <c r="B10" i="4"/>
  <c r="LP8" i="4"/>
  <c r="JW8" i="4"/>
  <c r="EG8" i="4"/>
  <c r="CN8" i="4"/>
  <c r="AU8" i="4"/>
  <c r="B8" i="4"/>
  <c r="B6" i="4"/>
  <c r="MH78" i="4" l="1"/>
  <c r="FL32" i="4"/>
  <c r="CS78" i="4"/>
  <c r="BX54" i="4"/>
  <c r="BX32" i="4"/>
  <c r="HM78" i="4"/>
  <c r="MN54" i="4"/>
  <c r="MN32" i="4"/>
  <c r="IZ54" i="4"/>
  <c r="IZ32" i="4"/>
  <c r="FL54" i="4"/>
  <c r="C11" i="5"/>
  <c r="D11" i="5"/>
  <c r="E11" i="5"/>
  <c r="B11" i="5"/>
  <c r="JJ78" i="4" l="1"/>
  <c r="GR54" i="4"/>
  <c r="DD54" i="4"/>
  <c r="U78" i="4"/>
  <c r="P54" i="4"/>
  <c r="P32" i="4"/>
  <c r="GR32" i="4"/>
  <c r="KF54" i="4"/>
  <c r="KF32" i="4"/>
  <c r="EO78" i="4"/>
  <c r="DD32" i="4"/>
  <c r="FH78" i="4"/>
  <c r="DS32" i="4"/>
  <c r="KU54" i="4"/>
  <c r="KU32" i="4"/>
  <c r="AE54" i="4"/>
  <c r="AE32" i="4"/>
  <c r="KC78" i="4"/>
  <c r="HG54" i="4"/>
  <c r="HG32" i="4"/>
  <c r="DS54" i="4"/>
  <c r="AN78" i="4"/>
  <c r="LY32" i="4"/>
  <c r="GT78" i="4"/>
  <c r="EW54" i="4"/>
  <c r="EW32" i="4"/>
  <c r="IK54" i="4"/>
  <c r="IK32" i="4"/>
  <c r="BZ78" i="4"/>
  <c r="BI54" i="4"/>
  <c r="BI32" i="4"/>
  <c r="LY54" i="4"/>
  <c r="LO78" i="4"/>
  <c r="AT54" i="4"/>
  <c r="KV78" i="4"/>
  <c r="HV54" i="4"/>
  <c r="HV32" i="4"/>
  <c r="GA78" i="4"/>
  <c r="EH54" i="4"/>
  <c r="EH32" i="4"/>
  <c r="BG78" i="4"/>
  <c r="AT32" i="4"/>
  <c r="LJ54" i="4"/>
  <c r="LJ32"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<sst xmlns="http://schemas.openxmlformats.org/spreadsheetml/2006/main" count="326" uniqueCount="179">
  <si>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</si>
  <si>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</si>
  <si>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</si>
  <si>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</si>
  <si>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</si>
  <si>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</si>
  <si>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</si>
  <si>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</si>
  <si>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</si>
  <si>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</si>
  <si>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</si>
  <si>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</si>
  <si>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</si>
  <si>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</si>
  <si>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</si>
  <si>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</si>
  <si>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</si>
  <si>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</si>
  <si>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</si>
  <si>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</si>
  <si>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</si>
  <si>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</si>
  <si>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</si>
  <si>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</si>
  <si>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</si>
  <si>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</si>
  <si>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</si>
  <si>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</si>
  <si>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</si>
  <si>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</si>
  <si>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</si>
  <si>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</si>
  <si>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</si>
  <si>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</si>
  <si>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</si>
  <si>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</si>
  <si>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</si>
  <si>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</si>
  <si>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</si>
  <si>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</si>
  <si>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</si>
  <si>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</si>
  <si>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</si>
  <si>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</si>
  <si>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</si>
  <si>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</si>
  <si>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</si>
  <si>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</si>
  <si>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</si>
  <si>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</si>
  <si>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</si>
  <si>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</si>
  <si>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</si>
  <si>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</si>
  <si>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</si>
  <si>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</si>
  <si>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</si>
  <si>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</si>
  <si>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</si>
  <si>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</si>
  <si>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</si>
  <si>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</si>
  <si>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</si>
  <si>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</si>
  <si>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</si>
  <si>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</si>
  <si>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</si>
  <si>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</si>
  <si>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</si>
  <si>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</si>
  <si>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</si>
  <si>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</si>
  <si>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</si>
  <si>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</si>
  <si>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</si>
  <si>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</si>
  <si>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</si>
  <si>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</si>
  <si>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</si>
  <si>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</si>
  <si>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</si>
  <si>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</si>
  <si>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</si>
  <si>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</si>
  <si>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</si>
  <si>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</si>
  <si>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</si>
  <si>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</si>
  <si>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</si>
  <si>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</si>
  <si>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</si>
  <si>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</si>
  <si>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</si>
  <si>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</si>
  <si>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</si>
  <si>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</si>
  <si>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</si>
  <si>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</si>
  <si>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</si>
  <si>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</si>
  <si>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</si>
  <si>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</si>
  <si>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</si>
  <si>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</si>
  <si>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</si>
  <si>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</si>
  <si>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</si>
  <si>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</si>
  <si>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</si>
  <si>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</si>
  <si>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</si>
  <si>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</si>
  <si>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</si>
  <si>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</si>
  <si>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</si>
  <si>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</si>
  <si>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</si>
  <si>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</si>
  <si>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</si>
  <si>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</si>
  <si>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</si>
  <si>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</si>
  <si>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</si>
  <si>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</si>
  <si>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</si>
  <si>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</si>
  <si>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</si>
  <si>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</si>
  <si>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</si>
  <si>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</si>
  <si>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</si>
  <si>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</si>
  <si>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</si>
  <si>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</si>
  <si>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</si>
  <si>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</si>
  <si>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</si>
  <si>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</si>
  <si>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</si>
  <si>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</si>
  <si>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</si>
  <si>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</si>
  <si>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</si>
  <si>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</si>
  <si>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</si>
  <si>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</si>
  <si>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</si>
  <si>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</si>
  <si>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</si>
  <si>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</si>
  <si>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</si>
  <si>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</si>
  <si>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</si>
  <si>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</si>
  <si>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</si>
  <si>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</si>
  <si>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</si>
  <si>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</si>
  <si>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</si>
  <si>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</si>
  <si>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</si>
  <si>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</si>
  <si>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</si>
  <si>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</si>
  <si>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</si>
  <si>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</si>
  <si>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I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</si>
  <si>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</si>
  <si>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</si>
  <si>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</si>
  <si>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</si>
  <si>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</si>
  <si>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</si>
  <si>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</si>
  <si>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</si>
  <si>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町は東西に広く人口分布も拡散しており、高齢化率は50.90％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広い那賀町の限られた医療体制の中で、新型コロナ感染拡大防止対策等を念頭に入院・外来医療、救急医療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t>
    <phoneticPr fontId="5"/>
  </si>
  <si>
    <t>医療環境の変化に対応し、地域の医療崩壊を防ぐためには、医師・看護師をはじめとしたスタッフの増員等により費用が増加することになるが、一方で近隣医療機関の診療体制の変化、役割分担の推進や南部域との連携により、新型コロナ対策を念頭に、入院患者、外来患者ともに増加になるように取組む。地域医療を取り巻く環境の悪化と向き合い、今後の診療報酬改定では、医療機関にとって厳しい内容になると思われるが、地域包括ケア病床適用など適正な施設基準の取得等により診療報酬収入の確保を目指していく。</t>
    <phoneticPr fontId="5"/>
  </si>
  <si>
    <t>那賀町中央部に位置する上那賀病院は、民間で対応することが困難な救急医療等や、採算性を求めることが困難な部門の医療を担わなければならい現状で、コロナ渦のなか病院を取り巻く厳しい環境はさらに厳しさを増しているが、引き続き病院改革に取り組み、地域における適切良質な医療を確保し提供ていくことが必要である。
　コロナ渦脱却後の経営形態の見直しや那賀町医療の検討等を含めた、地域医療改革委員会（議会代表・町長部局・住民代表等）を開催し、現状規模の問題、将来の医療提供あり方等を協議し、地域の為にどう在るべきか協議する。</t>
    <phoneticPr fontId="5"/>
  </si>
  <si>
    <t>上那賀病院は、平成8年に建築された。耐震基準は満たしているが、築 20 年以上の施設で不具合が顕在化し、劣化が進行している。県に報告する建築物定期報告や、施設管理者病院側が記入する建物の「劣化問診票」等により状況を把握し、改修に努めたいと考えている。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</si>
</sst>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72.7</c:v>
                </c:pt>
                <c:pt idx="1">
                  <c:v>61.4</c:v>
                </c:pt>
                <c:pt idx="2">
                  <c:v>63</c:v>
                </c:pt>
                <c:pt idx="3">
                  <c:v>73.400000000000006</c:v>
                </c:pt>
                <c:pt idx="4">
                  <c:v>52.9</c:v>
                </c:pt>
              </c:numCache>
            </c:numRef>
          </c:val>
          <c:extLst xmlns:c16r2="http://schemas.microsoft.com/office/drawing/2015/06/chart">
            <c:ext xmlns:c16="http://schemas.microsoft.com/office/drawing/2014/chart" uri="{C3380CC4-5D6E-409C-BE32-E72D297353CC}">
              <c16:uniqueId val="{00000000-16B1-46F8-A53E-2D0E9A4A475F}"/>
            </c:ext>
          </c:extLst>
        </c:ser>
        <c:dLbls>
          <c:showLegendKey val="0"/>
          <c:showVal val="0"/>
          <c:showCatName val="0"/>
          <c:showSerName val="0"/>
          <c:showPercent val="0"/>
          <c:showBubbleSize val="0"/>
        </c:dLbls>
        <c:gapWidth val="150"/>
        <c:axId val="-1345049248"/>
        <c:axId val="-13450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16B1-46F8-A53E-2D0E9A4A475F}"/>
            </c:ext>
          </c:extLst>
        </c:ser>
        <c:dLbls>
          <c:showLegendKey val="0"/>
          <c:showVal val="0"/>
          <c:showCatName val="0"/>
          <c:showSerName val="0"/>
          <c:showPercent val="0"/>
          <c:showBubbleSize val="0"/>
        </c:dLbls>
        <c:marker val="1"/>
        <c:smooth val="0"/>
        <c:axId val="-1345049248"/>
        <c:axId val="-1345060672"/>
      </c:lineChart>
      <c:catAx>
        <c:axId val="-1345049248"/>
        <c:scaling>
          <c:orientation val="minMax"/>
        </c:scaling>
        <c:delete val="1"/>
        <c:axPos val="b"/>
        <c:numFmt formatCode="General" sourceLinked="1"/>
        <c:majorTickMark val="none"/>
        <c:minorTickMark val="none"/>
        <c:tickLblPos val="none"/>
        <c:crossAx val="-1345060672"/>
        <c:crosses val="autoZero"/>
        <c:auto val="1"/>
        <c:lblAlgn val="ctr"/>
        <c:lblOffset val="100"/>
        <c:noMultiLvlLbl val="1"/>
      </c:catAx>
      <c:valAx>
        <c:axId val="-134506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226.9</c:v>
                </c:pt>
                <c:pt idx="1">
                  <c:v>263.89999999999998</c:v>
                </c:pt>
                <c:pt idx="2">
                  <c:v>282.89999999999998</c:v>
                </c:pt>
                <c:pt idx="3">
                  <c:v>388</c:v>
                </c:pt>
                <c:pt idx="4">
                  <c:v>427.2</c:v>
                </c:pt>
              </c:numCache>
            </c:numRef>
          </c:val>
          <c:extLst xmlns:c16r2="http://schemas.microsoft.com/office/drawing/2015/06/chart">
            <c:ext xmlns:c16="http://schemas.microsoft.com/office/drawing/2014/chart" uri="{C3380CC4-5D6E-409C-BE32-E72D297353CC}">
              <c16:uniqueId val="{00000000-3FB2-4350-9129-F1676EAADF22}"/>
            </c:ext>
          </c:extLst>
        </c:ser>
        <c:dLbls>
          <c:showLegendKey val="0"/>
          <c:showVal val="0"/>
          <c:showCatName val="0"/>
          <c:showSerName val="0"/>
          <c:showPercent val="0"/>
          <c:showBubbleSize val="0"/>
        </c:dLbls>
        <c:gapWidth val="150"/>
        <c:axId val="-1345054144"/>
        <c:axId val="-13450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3FB2-4350-9129-F1676EAADF22}"/>
            </c:ext>
          </c:extLst>
        </c:ser>
        <c:dLbls>
          <c:showLegendKey val="0"/>
          <c:showVal val="0"/>
          <c:showCatName val="0"/>
          <c:showSerName val="0"/>
          <c:showPercent val="0"/>
          <c:showBubbleSize val="0"/>
        </c:dLbls>
        <c:marker val="1"/>
        <c:smooth val="0"/>
        <c:axId val="-1345054144"/>
        <c:axId val="-1345056864"/>
      </c:lineChart>
      <c:catAx>
        <c:axId val="-1345054144"/>
        <c:scaling>
          <c:orientation val="minMax"/>
        </c:scaling>
        <c:delete val="1"/>
        <c:axPos val="b"/>
        <c:numFmt formatCode="General" sourceLinked="1"/>
        <c:majorTickMark val="none"/>
        <c:minorTickMark val="none"/>
        <c:tickLblPos val="none"/>
        <c:crossAx val="-1345056864"/>
        <c:crosses val="autoZero"/>
        <c:auto val="1"/>
        <c:lblAlgn val="ctr"/>
        <c:lblOffset val="100"/>
        <c:noMultiLvlLbl val="1"/>
      </c:catAx>
      <c:valAx>
        <c:axId val="-134505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5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c:v>
                </c:pt>
                <c:pt idx="1">
                  <c:v>69.7</c:v>
                </c:pt>
                <c:pt idx="2">
                  <c:v>68.8</c:v>
                </c:pt>
                <c:pt idx="3">
                  <c:v>61.6</c:v>
                </c:pt>
                <c:pt idx="4">
                  <c:v>54.5</c:v>
                </c:pt>
              </c:numCache>
            </c:numRef>
          </c:val>
          <c:extLst xmlns:c16r2="http://schemas.microsoft.com/office/drawing/2015/06/chart">
            <c:ext xmlns:c16="http://schemas.microsoft.com/office/drawing/2014/chart" uri="{C3380CC4-5D6E-409C-BE32-E72D297353CC}">
              <c16:uniqueId val="{00000000-02BC-4629-9D18-EBA26821B11E}"/>
            </c:ext>
          </c:extLst>
        </c:ser>
        <c:dLbls>
          <c:showLegendKey val="0"/>
          <c:showVal val="0"/>
          <c:showCatName val="0"/>
          <c:showSerName val="0"/>
          <c:showPercent val="0"/>
          <c:showBubbleSize val="0"/>
        </c:dLbls>
        <c:gapWidth val="150"/>
        <c:axId val="-1345053600"/>
        <c:axId val="-13450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02BC-4629-9D18-EBA26821B11E}"/>
            </c:ext>
          </c:extLst>
        </c:ser>
        <c:dLbls>
          <c:showLegendKey val="0"/>
          <c:showVal val="0"/>
          <c:showCatName val="0"/>
          <c:showSerName val="0"/>
          <c:showPercent val="0"/>
          <c:showBubbleSize val="0"/>
        </c:dLbls>
        <c:marker val="1"/>
        <c:smooth val="0"/>
        <c:axId val="-1345053600"/>
        <c:axId val="-1345060128"/>
      </c:lineChart>
      <c:catAx>
        <c:axId val="-1345053600"/>
        <c:scaling>
          <c:orientation val="minMax"/>
        </c:scaling>
        <c:delete val="1"/>
        <c:axPos val="b"/>
        <c:numFmt formatCode="General" sourceLinked="1"/>
        <c:majorTickMark val="none"/>
        <c:minorTickMark val="none"/>
        <c:tickLblPos val="none"/>
        <c:crossAx val="-1345060128"/>
        <c:crosses val="autoZero"/>
        <c:auto val="1"/>
        <c:lblAlgn val="ctr"/>
        <c:lblOffset val="100"/>
        <c:noMultiLvlLbl val="1"/>
      </c:catAx>
      <c:valAx>
        <c:axId val="-134506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87.7</c:v>
                </c:pt>
                <c:pt idx="2">
                  <c:v>86.4</c:v>
                </c:pt>
                <c:pt idx="3">
                  <c:v>81.3</c:v>
                </c:pt>
                <c:pt idx="4">
                  <c:v>113.3</c:v>
                </c:pt>
              </c:numCache>
            </c:numRef>
          </c:val>
          <c:extLst xmlns:c16r2="http://schemas.microsoft.com/office/drawing/2015/06/chart">
            <c:ext xmlns:c16="http://schemas.microsoft.com/office/drawing/2014/chart" uri="{C3380CC4-5D6E-409C-BE32-E72D297353CC}">
              <c16:uniqueId val="{00000000-E09B-4869-AA0B-B667F9838721}"/>
            </c:ext>
          </c:extLst>
        </c:ser>
        <c:dLbls>
          <c:showLegendKey val="0"/>
          <c:showVal val="0"/>
          <c:showCatName val="0"/>
          <c:showSerName val="0"/>
          <c:showPercent val="0"/>
          <c:showBubbleSize val="0"/>
        </c:dLbls>
        <c:gapWidth val="150"/>
        <c:axId val="-1345048704"/>
        <c:axId val="-13450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E09B-4869-AA0B-B667F9838721}"/>
            </c:ext>
          </c:extLst>
        </c:ser>
        <c:dLbls>
          <c:showLegendKey val="0"/>
          <c:showVal val="0"/>
          <c:showCatName val="0"/>
          <c:showSerName val="0"/>
          <c:showPercent val="0"/>
          <c:showBubbleSize val="0"/>
        </c:dLbls>
        <c:marker val="1"/>
        <c:smooth val="0"/>
        <c:axId val="-1345048704"/>
        <c:axId val="-1345049792"/>
      </c:lineChart>
      <c:catAx>
        <c:axId val="-1345048704"/>
        <c:scaling>
          <c:orientation val="minMax"/>
        </c:scaling>
        <c:delete val="1"/>
        <c:axPos val="b"/>
        <c:numFmt formatCode="General" sourceLinked="1"/>
        <c:majorTickMark val="none"/>
        <c:minorTickMark val="none"/>
        <c:tickLblPos val="none"/>
        <c:crossAx val="-1345049792"/>
        <c:crosses val="autoZero"/>
        <c:auto val="1"/>
        <c:lblAlgn val="ctr"/>
        <c:lblOffset val="100"/>
        <c:noMultiLvlLbl val="1"/>
      </c:catAx>
      <c:valAx>
        <c:axId val="-134504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4504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67.3</c:v>
                </c:pt>
                <c:pt idx="1">
                  <c:v>70.400000000000006</c:v>
                </c:pt>
                <c:pt idx="2">
                  <c:v>68.8</c:v>
                </c:pt>
                <c:pt idx="3">
                  <c:v>71.900000000000006</c:v>
                </c:pt>
                <c:pt idx="4">
                  <c:v>73.7</c:v>
                </c:pt>
              </c:numCache>
            </c:numRef>
          </c:val>
          <c:extLst xmlns:c16r2="http://schemas.microsoft.com/office/drawing/2015/06/chart">
            <c:ext xmlns:c16="http://schemas.microsoft.com/office/drawing/2014/chart" uri="{C3380CC4-5D6E-409C-BE32-E72D297353CC}">
              <c16:uniqueId val="{00000000-52B4-4E7C-9576-6DEF4C15FFBA}"/>
            </c:ext>
          </c:extLst>
        </c:ser>
        <c:dLbls>
          <c:showLegendKey val="0"/>
          <c:showVal val="0"/>
          <c:showCatName val="0"/>
          <c:showSerName val="0"/>
          <c:showPercent val="0"/>
          <c:showBubbleSize val="0"/>
        </c:dLbls>
        <c:gapWidth val="150"/>
        <c:axId val="-1345054688"/>
        <c:axId val="-13450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52B4-4E7C-9576-6DEF4C15FFBA}"/>
            </c:ext>
          </c:extLst>
        </c:ser>
        <c:dLbls>
          <c:showLegendKey val="0"/>
          <c:showVal val="0"/>
          <c:showCatName val="0"/>
          <c:showSerName val="0"/>
          <c:showPercent val="0"/>
          <c:showBubbleSize val="0"/>
        </c:dLbls>
        <c:marker val="1"/>
        <c:smooth val="0"/>
        <c:axId val="-1345054688"/>
        <c:axId val="-1345050880"/>
      </c:lineChart>
      <c:catAx>
        <c:axId val="-1345054688"/>
        <c:scaling>
          <c:orientation val="minMax"/>
        </c:scaling>
        <c:delete val="1"/>
        <c:axPos val="b"/>
        <c:numFmt formatCode="General" sourceLinked="1"/>
        <c:majorTickMark val="none"/>
        <c:minorTickMark val="none"/>
        <c:tickLblPos val="none"/>
        <c:crossAx val="-1345050880"/>
        <c:crosses val="autoZero"/>
        <c:auto val="1"/>
        <c:lblAlgn val="ctr"/>
        <c:lblOffset val="100"/>
        <c:noMultiLvlLbl val="1"/>
      </c:catAx>
      <c:valAx>
        <c:axId val="-134505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5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73.400000000000006</c:v>
                </c:pt>
                <c:pt idx="1">
                  <c:v>79.3</c:v>
                </c:pt>
                <c:pt idx="2">
                  <c:v>68.5</c:v>
                </c:pt>
                <c:pt idx="3">
                  <c:v>74.400000000000006</c:v>
                </c:pt>
                <c:pt idx="4">
                  <c:v>78</c:v>
                </c:pt>
              </c:numCache>
            </c:numRef>
          </c:val>
          <c:extLst xmlns:c16r2="http://schemas.microsoft.com/office/drawing/2015/06/chart">
            <c:ext xmlns:c16="http://schemas.microsoft.com/office/drawing/2014/chart" uri="{C3380CC4-5D6E-409C-BE32-E72D297353CC}">
              <c16:uniqueId val="{00000000-6918-4DAA-A195-9CC243114C59}"/>
            </c:ext>
          </c:extLst>
        </c:ser>
        <c:dLbls>
          <c:showLegendKey val="0"/>
          <c:showVal val="0"/>
          <c:showCatName val="0"/>
          <c:showSerName val="0"/>
          <c:showPercent val="0"/>
          <c:showBubbleSize val="0"/>
        </c:dLbls>
        <c:gapWidth val="150"/>
        <c:axId val="-1345050336"/>
        <c:axId val="-13450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6918-4DAA-A195-9CC243114C59}"/>
            </c:ext>
          </c:extLst>
        </c:ser>
        <c:dLbls>
          <c:showLegendKey val="0"/>
          <c:showVal val="0"/>
          <c:showCatName val="0"/>
          <c:showSerName val="0"/>
          <c:showPercent val="0"/>
          <c:showBubbleSize val="0"/>
        </c:dLbls>
        <c:marker val="1"/>
        <c:smooth val="0"/>
        <c:axId val="-1345050336"/>
        <c:axId val="-1345047072"/>
      </c:lineChart>
      <c:catAx>
        <c:axId val="-1345050336"/>
        <c:scaling>
          <c:orientation val="minMax"/>
        </c:scaling>
        <c:delete val="1"/>
        <c:axPos val="b"/>
        <c:numFmt formatCode="General" sourceLinked="1"/>
        <c:majorTickMark val="none"/>
        <c:minorTickMark val="none"/>
        <c:tickLblPos val="none"/>
        <c:crossAx val="-1345047072"/>
        <c:crosses val="autoZero"/>
        <c:auto val="1"/>
        <c:lblAlgn val="ctr"/>
        <c:lblOffset val="100"/>
        <c:noMultiLvlLbl val="1"/>
      </c:catAx>
      <c:valAx>
        <c:axId val="-134504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33234675</c:v>
                </c:pt>
                <c:pt idx="1">
                  <c:v>33186850</c:v>
                </c:pt>
                <c:pt idx="2">
                  <c:v>33233050</c:v>
                </c:pt>
                <c:pt idx="3">
                  <c:v>51118423</c:v>
                </c:pt>
                <c:pt idx="4">
                  <c:v>44831967</c:v>
                </c:pt>
              </c:numCache>
            </c:numRef>
          </c:val>
          <c:extLst xmlns:c16r2="http://schemas.microsoft.com/office/drawing/2015/06/chart">
            <c:ext xmlns:c16="http://schemas.microsoft.com/office/drawing/2014/chart" uri="{C3380CC4-5D6E-409C-BE32-E72D297353CC}">
              <c16:uniqueId val="{00000000-3F05-4114-A1FE-47DB5CA9770B}"/>
            </c:ext>
          </c:extLst>
        </c:ser>
        <c:dLbls>
          <c:showLegendKey val="0"/>
          <c:showVal val="0"/>
          <c:showCatName val="0"/>
          <c:showSerName val="0"/>
          <c:showPercent val="0"/>
          <c:showBubbleSize val="0"/>
        </c:dLbls>
        <c:gapWidth val="150"/>
        <c:axId val="-1345059584"/>
        <c:axId val="-13450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3F05-4114-A1FE-47DB5CA9770B}"/>
            </c:ext>
          </c:extLst>
        </c:ser>
        <c:dLbls>
          <c:showLegendKey val="0"/>
          <c:showVal val="0"/>
          <c:showCatName val="0"/>
          <c:showSerName val="0"/>
          <c:showPercent val="0"/>
          <c:showBubbleSize val="0"/>
        </c:dLbls>
        <c:marker val="1"/>
        <c:smooth val="0"/>
        <c:axId val="-1345059584"/>
        <c:axId val="-1345062304"/>
      </c:lineChart>
      <c:catAx>
        <c:axId val="-1345059584"/>
        <c:scaling>
          <c:orientation val="minMax"/>
        </c:scaling>
        <c:delete val="1"/>
        <c:axPos val="b"/>
        <c:numFmt formatCode="General" sourceLinked="1"/>
        <c:majorTickMark val="none"/>
        <c:minorTickMark val="none"/>
        <c:tickLblPos val="none"/>
        <c:crossAx val="-1345062304"/>
        <c:crosses val="autoZero"/>
        <c:auto val="1"/>
        <c:lblAlgn val="ctr"/>
        <c:lblOffset val="100"/>
        <c:noMultiLvlLbl val="1"/>
      </c:catAx>
      <c:valAx>
        <c:axId val="-134506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505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15.1</c:v>
                </c:pt>
                <c:pt idx="1">
                  <c:v>16</c:v>
                </c:pt>
                <c:pt idx="2">
                  <c:v>16.7</c:v>
                </c:pt>
                <c:pt idx="3">
                  <c:v>15.1</c:v>
                </c:pt>
                <c:pt idx="4">
                  <c:v>14.6</c:v>
                </c:pt>
              </c:numCache>
            </c:numRef>
          </c:val>
          <c:extLst xmlns:c16r2="http://schemas.microsoft.com/office/drawing/2015/06/chart">
            <c:ext xmlns:c16="http://schemas.microsoft.com/office/drawing/2014/chart" uri="{C3380CC4-5D6E-409C-BE32-E72D297353CC}">
              <c16:uniqueId val="{00000000-D8CD-4FC8-A8FA-2CF89799DAB5}"/>
            </c:ext>
          </c:extLst>
        </c:ser>
        <c:dLbls>
          <c:showLegendKey val="0"/>
          <c:showVal val="0"/>
          <c:showCatName val="0"/>
          <c:showSerName val="0"/>
          <c:showPercent val="0"/>
          <c:showBubbleSize val="0"/>
        </c:dLbls>
        <c:gapWidth val="150"/>
        <c:axId val="-1345061760"/>
        <c:axId val="-13450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D8CD-4FC8-A8FA-2CF89799DAB5}"/>
            </c:ext>
          </c:extLst>
        </c:ser>
        <c:dLbls>
          <c:showLegendKey val="0"/>
          <c:showVal val="0"/>
          <c:showCatName val="0"/>
          <c:showSerName val="0"/>
          <c:showPercent val="0"/>
          <c:showBubbleSize val="0"/>
        </c:dLbls>
        <c:marker val="1"/>
        <c:smooth val="0"/>
        <c:axId val="-1345061760"/>
        <c:axId val="-1345061216"/>
      </c:lineChart>
      <c:catAx>
        <c:axId val="-1345061760"/>
        <c:scaling>
          <c:orientation val="minMax"/>
        </c:scaling>
        <c:delete val="1"/>
        <c:axPos val="b"/>
        <c:numFmt formatCode="General" sourceLinked="1"/>
        <c:majorTickMark val="none"/>
        <c:minorTickMark val="none"/>
        <c:tickLblPos val="none"/>
        <c:crossAx val="-1345061216"/>
        <c:crosses val="autoZero"/>
        <c:auto val="1"/>
        <c:lblAlgn val="ctr"/>
        <c:lblOffset val="100"/>
        <c:noMultiLvlLbl val="1"/>
      </c:catAx>
      <c:valAx>
        <c:axId val="-134506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6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81.8</c:v>
                </c:pt>
                <c:pt idx="1">
                  <c:v>96.6</c:v>
                </c:pt>
                <c:pt idx="2">
                  <c:v>98.1</c:v>
                </c:pt>
                <c:pt idx="3">
                  <c:v>110.7</c:v>
                </c:pt>
                <c:pt idx="4">
                  <c:v>127.2</c:v>
                </c:pt>
              </c:numCache>
            </c:numRef>
          </c:val>
          <c:extLst xmlns:c16r2="http://schemas.microsoft.com/office/drawing/2015/06/chart">
            <c:ext xmlns:c16="http://schemas.microsoft.com/office/drawing/2014/chart" uri="{C3380CC4-5D6E-409C-BE32-E72D297353CC}">
              <c16:uniqueId val="{00000000-E991-45E3-AC7A-95344813D504}"/>
            </c:ext>
          </c:extLst>
        </c:ser>
        <c:dLbls>
          <c:showLegendKey val="0"/>
          <c:showVal val="0"/>
          <c:showCatName val="0"/>
          <c:showSerName val="0"/>
          <c:showPercent val="0"/>
          <c:showBubbleSize val="0"/>
        </c:dLbls>
        <c:gapWidth val="150"/>
        <c:axId val="-1345059040"/>
        <c:axId val="-13456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E991-45E3-AC7A-95344813D504}"/>
            </c:ext>
          </c:extLst>
        </c:ser>
        <c:dLbls>
          <c:showLegendKey val="0"/>
          <c:showVal val="0"/>
          <c:showCatName val="0"/>
          <c:showSerName val="0"/>
          <c:showPercent val="0"/>
          <c:showBubbleSize val="0"/>
        </c:dLbls>
        <c:marker val="1"/>
        <c:smooth val="0"/>
        <c:axId val="-1345059040"/>
        <c:axId val="-1345656480"/>
      </c:lineChart>
      <c:catAx>
        <c:axId val="-1345059040"/>
        <c:scaling>
          <c:orientation val="minMax"/>
        </c:scaling>
        <c:delete val="1"/>
        <c:axPos val="b"/>
        <c:numFmt formatCode="General" sourceLinked="1"/>
        <c:majorTickMark val="none"/>
        <c:minorTickMark val="none"/>
        <c:tickLblPos val="none"/>
        <c:crossAx val="-1345656480"/>
        <c:crosses val="autoZero"/>
        <c:auto val="1"/>
        <c:lblAlgn val="ctr"/>
        <c:lblOffset val="100"/>
        <c:noMultiLvlLbl val="1"/>
      </c:catAx>
      <c:valAx>
        <c:axId val="-134565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05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6793</c:v>
                </c:pt>
                <c:pt idx="1">
                  <c:v>6717</c:v>
                </c:pt>
                <c:pt idx="2">
                  <c:v>6758</c:v>
                </c:pt>
                <c:pt idx="3">
                  <c:v>6831</c:v>
                </c:pt>
                <c:pt idx="4">
                  <c:v>6431</c:v>
                </c:pt>
              </c:numCache>
            </c:numRef>
          </c:val>
          <c:extLst xmlns:c16r2="http://schemas.microsoft.com/office/drawing/2015/06/chart">
            <c:ext xmlns:c16="http://schemas.microsoft.com/office/drawing/2014/chart" uri="{C3380CC4-5D6E-409C-BE32-E72D297353CC}">
              <c16:uniqueId val="{00000000-5F2E-465D-9D7F-A4A77C05676E}"/>
            </c:ext>
          </c:extLst>
        </c:ser>
        <c:dLbls>
          <c:showLegendKey val="0"/>
          <c:showVal val="0"/>
          <c:showCatName val="0"/>
          <c:showSerName val="0"/>
          <c:showPercent val="0"/>
          <c:showBubbleSize val="0"/>
        </c:dLbls>
        <c:gapWidth val="150"/>
        <c:axId val="-1124068416"/>
        <c:axId val="-11240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5F2E-465D-9D7F-A4A77C05676E}"/>
            </c:ext>
          </c:extLst>
        </c:ser>
        <c:dLbls>
          <c:showLegendKey val="0"/>
          <c:showVal val="0"/>
          <c:showCatName val="0"/>
          <c:showSerName val="0"/>
          <c:showPercent val="0"/>
          <c:showBubbleSize val="0"/>
        </c:dLbls>
        <c:marker val="1"/>
        <c:smooth val="0"/>
        <c:axId val="-1124068416"/>
        <c:axId val="-1124061888"/>
      </c:lineChart>
      <c:catAx>
        <c:axId val="-1124068416"/>
        <c:scaling>
          <c:orientation val="minMax"/>
        </c:scaling>
        <c:delete val="1"/>
        <c:axPos val="b"/>
        <c:numFmt formatCode="General" sourceLinked="1"/>
        <c:majorTickMark val="none"/>
        <c:minorTickMark val="none"/>
        <c:tickLblPos val="none"/>
        <c:crossAx val="-1124061888"/>
        <c:crosses val="autoZero"/>
        <c:auto val="1"/>
        <c:lblAlgn val="ctr"/>
        <c:lblOffset val="100"/>
        <c:noMultiLvlLbl val="1"/>
      </c:catAx>
      <c:valAx>
        <c:axId val="-112406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406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27235</c:v>
                </c:pt>
                <c:pt idx="1">
                  <c:v>28378</c:v>
                </c:pt>
                <c:pt idx="2">
                  <c:v>27952</c:v>
                </c:pt>
                <c:pt idx="3">
                  <c:v>26507</c:v>
                </c:pt>
                <c:pt idx="4">
                  <c:v>27483</c:v>
                </c:pt>
              </c:numCache>
            </c:numRef>
          </c:val>
          <c:extLst xmlns:c16r2="http://schemas.microsoft.com/office/drawing/2015/06/chart">
            <c:ext xmlns:c16="http://schemas.microsoft.com/office/drawing/2014/chart" uri="{C3380CC4-5D6E-409C-BE32-E72D297353CC}">
              <c16:uniqueId val="{00000000-02DE-415B-A0FA-826BB40E2798}"/>
            </c:ext>
          </c:extLst>
        </c:ser>
        <c:dLbls>
          <c:showLegendKey val="0"/>
          <c:showVal val="0"/>
          <c:showCatName val="0"/>
          <c:showSerName val="0"/>
          <c:showPercent val="0"/>
          <c:showBubbleSize val="0"/>
        </c:dLbls>
        <c:gapWidth val="150"/>
        <c:axId val="-1124072768"/>
        <c:axId val="-11240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02DE-415B-A0FA-826BB40E2798}"/>
            </c:ext>
          </c:extLst>
        </c:ser>
        <c:dLbls>
          <c:showLegendKey val="0"/>
          <c:showVal val="0"/>
          <c:showCatName val="0"/>
          <c:showSerName val="0"/>
          <c:showPercent val="0"/>
          <c:showBubbleSize val="0"/>
        </c:dLbls>
        <c:marker val="1"/>
        <c:smooth val="0"/>
        <c:axId val="-1124072768"/>
        <c:axId val="-1124061344"/>
      </c:lineChart>
      <c:catAx>
        <c:axId val="-1124072768"/>
        <c:scaling>
          <c:orientation val="minMax"/>
        </c:scaling>
        <c:delete val="1"/>
        <c:axPos val="b"/>
        <c:numFmt formatCode="General" sourceLinked="1"/>
        <c:majorTickMark val="none"/>
        <c:minorTickMark val="none"/>
        <c:tickLblPos val="none"/>
        <c:crossAx val="-1124061344"/>
        <c:crosses val="autoZero"/>
        <c:auto val="1"/>
        <c:lblAlgn val="ctr"/>
        <c:lblOffset val="100"/>
        <c:noMultiLvlLbl val="1"/>
      </c:catAx>
      <c:valAx>
        <c:axId val="-112406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40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C46"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徳島県那賀町　那賀町立上那賀病院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7916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3432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98</v>
      </c>
      <c r="Q33" s="86"/>
      <c r="R33" s="86"/>
      <c r="S33" s="86"/>
      <c r="T33" s="86"/>
      <c r="U33" s="86"/>
      <c r="V33" s="86"/>
      <c r="W33" s="86"/>
      <c r="X33" s="86"/>
      <c r="Y33" s="86"/>
      <c r="Z33" s="86"/>
      <c r="AA33" s="86"/>
      <c r="AB33" s="86"/>
      <c r="AC33" s="86"/>
      <c r="AD33" s="87"/>
      <c r="AE33" s="85">
        <f>データ!AJ7</f>
        <v>87.7</v>
      </c>
      <c r="AF33" s="86"/>
      <c r="AG33" s="86"/>
      <c r="AH33" s="86"/>
      <c r="AI33" s="86"/>
      <c r="AJ33" s="86"/>
      <c r="AK33" s="86"/>
      <c r="AL33" s="86"/>
      <c r="AM33" s="86"/>
      <c r="AN33" s="86"/>
      <c r="AO33" s="86"/>
      <c r="AP33" s="86"/>
      <c r="AQ33" s="86"/>
      <c r="AR33" s="86"/>
      <c r="AS33" s="87"/>
      <c r="AT33" s="85">
        <f>データ!AK7</f>
        <v>86.4</v>
      </c>
      <c r="AU33" s="86"/>
      <c r="AV33" s="86"/>
      <c r="AW33" s="86"/>
      <c r="AX33" s="86"/>
      <c r="AY33" s="86"/>
      <c r="AZ33" s="86"/>
      <c r="BA33" s="86"/>
      <c r="BB33" s="86"/>
      <c r="BC33" s="86"/>
      <c r="BD33" s="86"/>
      <c r="BE33" s="86"/>
      <c r="BF33" s="86"/>
      <c r="BG33" s="86"/>
      <c r="BH33" s="87"/>
      <c r="BI33" s="85">
        <f>データ!AL7</f>
        <v>81.3</v>
      </c>
      <c r="BJ33" s="86"/>
      <c r="BK33" s="86"/>
      <c r="BL33" s="86"/>
      <c r="BM33" s="86"/>
      <c r="BN33" s="86"/>
      <c r="BO33" s="86"/>
      <c r="BP33" s="86"/>
      <c r="BQ33" s="86"/>
      <c r="BR33" s="86"/>
      <c r="BS33" s="86"/>
      <c r="BT33" s="86"/>
      <c r="BU33" s="86"/>
      <c r="BV33" s="86"/>
      <c r="BW33" s="87"/>
      <c r="BX33" s="85">
        <f>データ!AM7</f>
        <v>113.3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79</v>
      </c>
      <c r="DE33" s="86"/>
      <c r="DF33" s="86"/>
      <c r="DG33" s="86"/>
      <c r="DH33" s="86"/>
      <c r="DI33" s="86"/>
      <c r="DJ33" s="86"/>
      <c r="DK33" s="86"/>
      <c r="DL33" s="86"/>
      <c r="DM33" s="86"/>
      <c r="DN33" s="86"/>
      <c r="DO33" s="86"/>
      <c r="DP33" s="86"/>
      <c r="DQ33" s="86"/>
      <c r="DR33" s="87"/>
      <c r="DS33" s="85">
        <f>データ!AU7</f>
        <v>69.7</v>
      </c>
      <c r="DT33" s="86"/>
      <c r="DU33" s="86"/>
      <c r="DV33" s="86"/>
      <c r="DW33" s="86"/>
      <c r="DX33" s="86"/>
      <c r="DY33" s="86"/>
      <c r="DZ33" s="86"/>
      <c r="EA33" s="86"/>
      <c r="EB33" s="86"/>
      <c r="EC33" s="86"/>
      <c r="ED33" s="86"/>
      <c r="EE33" s="86"/>
      <c r="EF33" s="86"/>
      <c r="EG33" s="87"/>
      <c r="EH33" s="85">
        <f>データ!AV7</f>
        <v>68.8</v>
      </c>
      <c r="EI33" s="86"/>
      <c r="EJ33" s="86"/>
      <c r="EK33" s="86"/>
      <c r="EL33" s="86"/>
      <c r="EM33" s="86"/>
      <c r="EN33" s="86"/>
      <c r="EO33" s="86"/>
      <c r="EP33" s="86"/>
      <c r="EQ33" s="86"/>
      <c r="ER33" s="86"/>
      <c r="ES33" s="86"/>
      <c r="ET33" s="86"/>
      <c r="EU33" s="86"/>
      <c r="EV33" s="87"/>
      <c r="EW33" s="85">
        <f>データ!AW7</f>
        <v>61.6</v>
      </c>
      <c r="EX33" s="86"/>
      <c r="EY33" s="86"/>
      <c r="EZ33" s="86"/>
      <c r="FA33" s="86"/>
      <c r="FB33" s="86"/>
      <c r="FC33" s="86"/>
      <c r="FD33" s="86"/>
      <c r="FE33" s="86"/>
      <c r="FF33" s="86"/>
      <c r="FG33" s="86"/>
      <c r="FH33" s="86"/>
      <c r="FI33" s="86"/>
      <c r="FJ33" s="86"/>
      <c r="FK33" s="87"/>
      <c r="FL33" s="85">
        <f>データ!AX7</f>
        <v>54.5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226.9</v>
      </c>
      <c r="GS33" s="86"/>
      <c r="GT33" s="86"/>
      <c r="GU33" s="86"/>
      <c r="GV33" s="86"/>
      <c r="GW33" s="86"/>
      <c r="GX33" s="86"/>
      <c r="GY33" s="86"/>
      <c r="GZ33" s="86"/>
      <c r="HA33" s="86"/>
      <c r="HB33" s="86"/>
      <c r="HC33" s="86"/>
      <c r="HD33" s="86"/>
      <c r="HE33" s="86"/>
      <c r="HF33" s="87"/>
      <c r="HG33" s="85">
        <f>データ!BF7</f>
        <v>263.89999999999998</v>
      </c>
      <c r="HH33" s="86"/>
      <c r="HI33" s="86"/>
      <c r="HJ33" s="86"/>
      <c r="HK33" s="86"/>
      <c r="HL33" s="86"/>
      <c r="HM33" s="86"/>
      <c r="HN33" s="86"/>
      <c r="HO33" s="86"/>
      <c r="HP33" s="86"/>
      <c r="HQ33" s="86"/>
      <c r="HR33" s="86"/>
      <c r="HS33" s="86"/>
      <c r="HT33" s="86"/>
      <c r="HU33" s="87"/>
      <c r="HV33" s="85">
        <f>データ!BG7</f>
        <v>282.89999999999998</v>
      </c>
      <c r="HW33" s="86"/>
      <c r="HX33" s="86"/>
      <c r="HY33" s="86"/>
      <c r="HZ33" s="86"/>
      <c r="IA33" s="86"/>
      <c r="IB33" s="86"/>
      <c r="IC33" s="86"/>
      <c r="ID33" s="86"/>
      <c r="IE33" s="86"/>
      <c r="IF33" s="86"/>
      <c r="IG33" s="86"/>
      <c r="IH33" s="86"/>
      <c r="II33" s="86"/>
      <c r="IJ33" s="87"/>
      <c r="IK33" s="85">
        <f>データ!BH7</f>
        <v>388</v>
      </c>
      <c r="IL33" s="86"/>
      <c r="IM33" s="86"/>
      <c r="IN33" s="86"/>
      <c r="IO33" s="86"/>
      <c r="IP33" s="86"/>
      <c r="IQ33" s="86"/>
      <c r="IR33" s="86"/>
      <c r="IS33" s="86"/>
      <c r="IT33" s="86"/>
      <c r="IU33" s="86"/>
      <c r="IV33" s="86"/>
      <c r="IW33" s="86"/>
      <c r="IX33" s="86"/>
      <c r="IY33" s="87"/>
      <c r="IZ33" s="85">
        <f>データ!BI7</f>
        <v>427.2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72.7</v>
      </c>
      <c r="KG33" s="86"/>
      <c r="KH33" s="86"/>
      <c r="KI33" s="86"/>
      <c r="KJ33" s="86"/>
      <c r="KK33" s="86"/>
      <c r="KL33" s="86"/>
      <c r="KM33" s="86"/>
      <c r="KN33" s="86"/>
      <c r="KO33" s="86"/>
      <c r="KP33" s="86"/>
      <c r="KQ33" s="86"/>
      <c r="KR33" s="86"/>
      <c r="KS33" s="86"/>
      <c r="KT33" s="87"/>
      <c r="KU33" s="85">
        <f>データ!BQ7</f>
        <v>61.4</v>
      </c>
      <c r="KV33" s="86"/>
      <c r="KW33" s="86"/>
      <c r="KX33" s="86"/>
      <c r="KY33" s="86"/>
      <c r="KZ33" s="86"/>
      <c r="LA33" s="86"/>
      <c r="LB33" s="86"/>
      <c r="LC33" s="86"/>
      <c r="LD33" s="86"/>
      <c r="LE33" s="86"/>
      <c r="LF33" s="86"/>
      <c r="LG33" s="86"/>
      <c r="LH33" s="86"/>
      <c r="LI33" s="87"/>
      <c r="LJ33" s="85">
        <f>データ!BR7</f>
        <v>63</v>
      </c>
      <c r="LK33" s="86"/>
      <c r="LL33" s="86"/>
      <c r="LM33" s="86"/>
      <c r="LN33" s="86"/>
      <c r="LO33" s="86"/>
      <c r="LP33" s="86"/>
      <c r="LQ33" s="86"/>
      <c r="LR33" s="86"/>
      <c r="LS33" s="86"/>
      <c r="LT33" s="86"/>
      <c r="LU33" s="86"/>
      <c r="LV33" s="86"/>
      <c r="LW33" s="86"/>
      <c r="LX33" s="87"/>
      <c r="LY33" s="85">
        <f>データ!BS7</f>
        <v>73.400000000000006</v>
      </c>
      <c r="LZ33" s="86"/>
      <c r="MA33" s="86"/>
      <c r="MB33" s="86"/>
      <c r="MC33" s="86"/>
      <c r="MD33" s="86"/>
      <c r="ME33" s="86"/>
      <c r="MF33" s="86"/>
      <c r="MG33" s="86"/>
      <c r="MH33" s="86"/>
      <c r="MI33" s="86"/>
      <c r="MJ33" s="86"/>
      <c r="MK33" s="86"/>
      <c r="ML33" s="86"/>
      <c r="MM33" s="87"/>
      <c r="MN33" s="85">
        <f>データ!BT7</f>
        <v>52.9</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27235</v>
      </c>
      <c r="Q55" s="104"/>
      <c r="R55" s="104"/>
      <c r="S55" s="104"/>
      <c r="T55" s="104"/>
      <c r="U55" s="104"/>
      <c r="V55" s="104"/>
      <c r="W55" s="104"/>
      <c r="X55" s="104"/>
      <c r="Y55" s="104"/>
      <c r="Z55" s="104"/>
      <c r="AA55" s="104"/>
      <c r="AB55" s="104"/>
      <c r="AC55" s="104"/>
      <c r="AD55" s="105"/>
      <c r="AE55" s="103">
        <f>データ!CB7</f>
        <v>28378</v>
      </c>
      <c r="AF55" s="104"/>
      <c r="AG55" s="104"/>
      <c r="AH55" s="104"/>
      <c r="AI55" s="104"/>
      <c r="AJ55" s="104"/>
      <c r="AK55" s="104"/>
      <c r="AL55" s="104"/>
      <c r="AM55" s="104"/>
      <c r="AN55" s="104"/>
      <c r="AO55" s="104"/>
      <c r="AP55" s="104"/>
      <c r="AQ55" s="104"/>
      <c r="AR55" s="104"/>
      <c r="AS55" s="105"/>
      <c r="AT55" s="103">
        <f>データ!CC7</f>
        <v>27952</v>
      </c>
      <c r="AU55" s="104"/>
      <c r="AV55" s="104"/>
      <c r="AW55" s="104"/>
      <c r="AX55" s="104"/>
      <c r="AY55" s="104"/>
      <c r="AZ55" s="104"/>
      <c r="BA55" s="104"/>
      <c r="BB55" s="104"/>
      <c r="BC55" s="104"/>
      <c r="BD55" s="104"/>
      <c r="BE55" s="104"/>
      <c r="BF55" s="104"/>
      <c r="BG55" s="104"/>
      <c r="BH55" s="105"/>
      <c r="BI55" s="103">
        <f>データ!CD7</f>
        <v>26507</v>
      </c>
      <c r="BJ55" s="104"/>
      <c r="BK55" s="104"/>
      <c r="BL55" s="104"/>
      <c r="BM55" s="104"/>
      <c r="BN55" s="104"/>
      <c r="BO55" s="104"/>
      <c r="BP55" s="104"/>
      <c r="BQ55" s="104"/>
      <c r="BR55" s="104"/>
      <c r="BS55" s="104"/>
      <c r="BT55" s="104"/>
      <c r="BU55" s="104"/>
      <c r="BV55" s="104"/>
      <c r="BW55" s="105"/>
      <c r="BX55" s="103">
        <f>データ!CE7</f>
        <v>27483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6793</v>
      </c>
      <c r="DE55" s="104"/>
      <c r="DF55" s="104"/>
      <c r="DG55" s="104"/>
      <c r="DH55" s="104"/>
      <c r="DI55" s="104"/>
      <c r="DJ55" s="104"/>
      <c r="DK55" s="104"/>
      <c r="DL55" s="104"/>
      <c r="DM55" s="104"/>
      <c r="DN55" s="104"/>
      <c r="DO55" s="104"/>
      <c r="DP55" s="104"/>
      <c r="DQ55" s="104"/>
      <c r="DR55" s="105"/>
      <c r="DS55" s="103">
        <f>データ!CM7</f>
        <v>6717</v>
      </c>
      <c r="DT55" s="104"/>
      <c r="DU55" s="104"/>
      <c r="DV55" s="104"/>
      <c r="DW55" s="104"/>
      <c r="DX55" s="104"/>
      <c r="DY55" s="104"/>
      <c r="DZ55" s="104"/>
      <c r="EA55" s="104"/>
      <c r="EB55" s="104"/>
      <c r="EC55" s="104"/>
      <c r="ED55" s="104"/>
      <c r="EE55" s="104"/>
      <c r="EF55" s="104"/>
      <c r="EG55" s="105"/>
      <c r="EH55" s="103">
        <f>データ!CN7</f>
        <v>6758</v>
      </c>
      <c r="EI55" s="104"/>
      <c r="EJ55" s="104"/>
      <c r="EK55" s="104"/>
      <c r="EL55" s="104"/>
      <c r="EM55" s="104"/>
      <c r="EN55" s="104"/>
      <c r="EO55" s="104"/>
      <c r="EP55" s="104"/>
      <c r="EQ55" s="104"/>
      <c r="ER55" s="104"/>
      <c r="ES55" s="104"/>
      <c r="ET55" s="104"/>
      <c r="EU55" s="104"/>
      <c r="EV55" s="105"/>
      <c r="EW55" s="103">
        <f>データ!CO7</f>
        <v>6831</v>
      </c>
      <c r="EX55" s="104"/>
      <c r="EY55" s="104"/>
      <c r="EZ55" s="104"/>
      <c r="FA55" s="104"/>
      <c r="FB55" s="104"/>
      <c r="FC55" s="104"/>
      <c r="FD55" s="104"/>
      <c r="FE55" s="104"/>
      <c r="FF55" s="104"/>
      <c r="FG55" s="104"/>
      <c r="FH55" s="104"/>
      <c r="FI55" s="104"/>
      <c r="FJ55" s="104"/>
      <c r="FK55" s="105"/>
      <c r="FL55" s="103">
        <f>データ!CP7</f>
        <v>6431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81.8</v>
      </c>
      <c r="GS55" s="86"/>
      <c r="GT55" s="86"/>
      <c r="GU55" s="86"/>
      <c r="GV55" s="86"/>
      <c r="GW55" s="86"/>
      <c r="GX55" s="86"/>
      <c r="GY55" s="86"/>
      <c r="GZ55" s="86"/>
      <c r="HA55" s="86"/>
      <c r="HB55" s="86"/>
      <c r="HC55" s="86"/>
      <c r="HD55" s="86"/>
      <c r="HE55" s="86"/>
      <c r="HF55" s="87"/>
      <c r="HG55" s="85">
        <f>データ!CX7</f>
        <v>96.6</v>
      </c>
      <c r="HH55" s="86"/>
      <c r="HI55" s="86"/>
      <c r="HJ55" s="86"/>
      <c r="HK55" s="86"/>
      <c r="HL55" s="86"/>
      <c r="HM55" s="86"/>
      <c r="HN55" s="86"/>
      <c r="HO55" s="86"/>
      <c r="HP55" s="86"/>
      <c r="HQ55" s="86"/>
      <c r="HR55" s="86"/>
      <c r="HS55" s="86"/>
      <c r="HT55" s="86"/>
      <c r="HU55" s="87"/>
      <c r="HV55" s="85">
        <f>データ!CY7</f>
        <v>98.1</v>
      </c>
      <c r="HW55" s="86"/>
      <c r="HX55" s="86"/>
      <c r="HY55" s="86"/>
      <c r="HZ55" s="86"/>
      <c r="IA55" s="86"/>
      <c r="IB55" s="86"/>
      <c r="IC55" s="86"/>
      <c r="ID55" s="86"/>
      <c r="IE55" s="86"/>
      <c r="IF55" s="86"/>
      <c r="IG55" s="86"/>
      <c r="IH55" s="86"/>
      <c r="II55" s="86"/>
      <c r="IJ55" s="87"/>
      <c r="IK55" s="85">
        <f>データ!CZ7</f>
        <v>110.7</v>
      </c>
      <c r="IL55" s="86"/>
      <c r="IM55" s="86"/>
      <c r="IN55" s="86"/>
      <c r="IO55" s="86"/>
      <c r="IP55" s="86"/>
      <c r="IQ55" s="86"/>
      <c r="IR55" s="86"/>
      <c r="IS55" s="86"/>
      <c r="IT55" s="86"/>
      <c r="IU55" s="86"/>
      <c r="IV55" s="86"/>
      <c r="IW55" s="86"/>
      <c r="IX55" s="86"/>
      <c r="IY55" s="87"/>
      <c r="IZ55" s="85">
        <f>データ!DA7</f>
        <v>127.2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15.1</v>
      </c>
      <c r="KG55" s="86"/>
      <c r="KH55" s="86"/>
      <c r="KI55" s="86"/>
      <c r="KJ55" s="86"/>
      <c r="KK55" s="86"/>
      <c r="KL55" s="86"/>
      <c r="KM55" s="86"/>
      <c r="KN55" s="86"/>
      <c r="KO55" s="86"/>
      <c r="KP55" s="86"/>
      <c r="KQ55" s="86"/>
      <c r="KR55" s="86"/>
      <c r="KS55" s="86"/>
      <c r="KT55" s="87"/>
      <c r="KU55" s="85">
        <f>データ!DI7</f>
        <v>16</v>
      </c>
      <c r="KV55" s="86"/>
      <c r="KW55" s="86"/>
      <c r="KX55" s="86"/>
      <c r="KY55" s="86"/>
      <c r="KZ55" s="86"/>
      <c r="LA55" s="86"/>
      <c r="LB55" s="86"/>
      <c r="LC55" s="86"/>
      <c r="LD55" s="86"/>
      <c r="LE55" s="86"/>
      <c r="LF55" s="86"/>
      <c r="LG55" s="86"/>
      <c r="LH55" s="86"/>
      <c r="LI55" s="87"/>
      <c r="LJ55" s="85">
        <f>データ!DJ7</f>
        <v>16.7</v>
      </c>
      <c r="LK55" s="86"/>
      <c r="LL55" s="86"/>
      <c r="LM55" s="86"/>
      <c r="LN55" s="86"/>
      <c r="LO55" s="86"/>
      <c r="LP55" s="86"/>
      <c r="LQ55" s="86"/>
      <c r="LR55" s="86"/>
      <c r="LS55" s="86"/>
      <c r="LT55" s="86"/>
      <c r="LU55" s="86"/>
      <c r="LV55" s="86"/>
      <c r="LW55" s="86"/>
      <c r="LX55" s="87"/>
      <c r="LY55" s="85">
        <f>データ!DK7</f>
        <v>15.1</v>
      </c>
      <c r="LZ55" s="86"/>
      <c r="MA55" s="86"/>
      <c r="MB55" s="86"/>
      <c r="MC55" s="86"/>
      <c r="MD55" s="86"/>
      <c r="ME55" s="86"/>
      <c r="MF55" s="86"/>
      <c r="MG55" s="86"/>
      <c r="MH55" s="86"/>
      <c r="MI55" s="86"/>
      <c r="MJ55" s="86"/>
      <c r="MK55" s="86"/>
      <c r="ML55" s="86"/>
      <c r="MM55" s="87"/>
      <c r="MN55" s="85">
        <f>データ!DL7</f>
        <v>14.6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67.3</v>
      </c>
      <c r="V79" s="80"/>
      <c r="W79" s="80"/>
      <c r="X79" s="80"/>
      <c r="Y79" s="80"/>
      <c r="Z79" s="80"/>
      <c r="AA79" s="80"/>
      <c r="AB79" s="80"/>
      <c r="AC79" s="80"/>
      <c r="AD79" s="80"/>
      <c r="AE79" s="80"/>
      <c r="AF79" s="80"/>
      <c r="AG79" s="80"/>
      <c r="AH79" s="80"/>
      <c r="AI79" s="80"/>
      <c r="AJ79" s="80"/>
      <c r="AK79" s="80"/>
      <c r="AL79" s="80"/>
      <c r="AM79" s="80"/>
      <c r="AN79" s="80">
        <f>データ!DT7</f>
        <v>70.400000000000006</v>
      </c>
      <c r="AO79" s="80"/>
      <c r="AP79" s="80"/>
      <c r="AQ79" s="80"/>
      <c r="AR79" s="80"/>
      <c r="AS79" s="80"/>
      <c r="AT79" s="80"/>
      <c r="AU79" s="80"/>
      <c r="AV79" s="80"/>
      <c r="AW79" s="80"/>
      <c r="AX79" s="80"/>
      <c r="AY79" s="80"/>
      <c r="AZ79" s="80"/>
      <c r="BA79" s="80"/>
      <c r="BB79" s="80"/>
      <c r="BC79" s="80"/>
      <c r="BD79" s="80"/>
      <c r="BE79" s="80"/>
      <c r="BF79" s="80"/>
      <c r="BG79" s="80">
        <f>データ!DU7</f>
        <v>68.8</v>
      </c>
      <c r="BH79" s="80"/>
      <c r="BI79" s="80"/>
      <c r="BJ79" s="80"/>
      <c r="BK79" s="80"/>
      <c r="BL79" s="80"/>
      <c r="BM79" s="80"/>
      <c r="BN79" s="80"/>
      <c r="BO79" s="80"/>
      <c r="BP79" s="80"/>
      <c r="BQ79" s="80"/>
      <c r="BR79" s="80"/>
      <c r="BS79" s="80"/>
      <c r="BT79" s="80"/>
      <c r="BU79" s="80"/>
      <c r="BV79" s="80"/>
      <c r="BW79" s="80"/>
      <c r="BX79" s="80"/>
      <c r="BY79" s="80"/>
      <c r="BZ79" s="80">
        <f>データ!DV7</f>
        <v>71.900000000000006</v>
      </c>
      <c r="CA79" s="80"/>
      <c r="CB79" s="80"/>
      <c r="CC79" s="80"/>
      <c r="CD79" s="80"/>
      <c r="CE79" s="80"/>
      <c r="CF79" s="80"/>
      <c r="CG79" s="80"/>
      <c r="CH79" s="80"/>
      <c r="CI79" s="80"/>
      <c r="CJ79" s="80"/>
      <c r="CK79" s="80"/>
      <c r="CL79" s="80"/>
      <c r="CM79" s="80"/>
      <c r="CN79" s="80"/>
      <c r="CO79" s="80"/>
      <c r="CP79" s="80"/>
      <c r="CQ79" s="80"/>
      <c r="CR79" s="80"/>
      <c r="CS79" s="80">
        <f>データ!DW7</f>
        <v>73.7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73.400000000000006</v>
      </c>
      <c r="EP79" s="80"/>
      <c r="EQ79" s="80"/>
      <c r="ER79" s="80"/>
      <c r="ES79" s="80"/>
      <c r="ET79" s="80"/>
      <c r="EU79" s="80"/>
      <c r="EV79" s="80"/>
      <c r="EW79" s="80"/>
      <c r="EX79" s="80"/>
      <c r="EY79" s="80"/>
      <c r="EZ79" s="80"/>
      <c r="FA79" s="80"/>
      <c r="FB79" s="80"/>
      <c r="FC79" s="80"/>
      <c r="FD79" s="80"/>
      <c r="FE79" s="80"/>
      <c r="FF79" s="80"/>
      <c r="FG79" s="80"/>
      <c r="FH79" s="80">
        <f>データ!EE7</f>
        <v>79.3</v>
      </c>
      <c r="FI79" s="80"/>
      <c r="FJ79" s="80"/>
      <c r="FK79" s="80"/>
      <c r="FL79" s="80"/>
      <c r="FM79" s="80"/>
      <c r="FN79" s="80"/>
      <c r="FO79" s="80"/>
      <c r="FP79" s="80"/>
      <c r="FQ79" s="80"/>
      <c r="FR79" s="80"/>
      <c r="FS79" s="80"/>
      <c r="FT79" s="80"/>
      <c r="FU79" s="80"/>
      <c r="FV79" s="80"/>
      <c r="FW79" s="80"/>
      <c r="FX79" s="80"/>
      <c r="FY79" s="80"/>
      <c r="FZ79" s="80"/>
      <c r="GA79" s="80">
        <f>データ!EF7</f>
        <v>68.5</v>
      </c>
      <c r="GB79" s="80"/>
      <c r="GC79" s="80"/>
      <c r="GD79" s="80"/>
      <c r="GE79" s="80"/>
      <c r="GF79" s="80"/>
      <c r="GG79" s="80"/>
      <c r="GH79" s="80"/>
      <c r="GI79" s="80"/>
      <c r="GJ79" s="80"/>
      <c r="GK79" s="80"/>
      <c r="GL79" s="80"/>
      <c r="GM79" s="80"/>
      <c r="GN79" s="80"/>
      <c r="GO79" s="80"/>
      <c r="GP79" s="80"/>
      <c r="GQ79" s="80"/>
      <c r="GR79" s="80"/>
      <c r="GS79" s="80"/>
      <c r="GT79" s="80">
        <f>データ!EG7</f>
        <v>74.400000000000006</v>
      </c>
      <c r="GU79" s="80"/>
      <c r="GV79" s="80"/>
      <c r="GW79" s="80"/>
      <c r="GX79" s="80"/>
      <c r="GY79" s="80"/>
      <c r="GZ79" s="80"/>
      <c r="HA79" s="80"/>
      <c r="HB79" s="80"/>
      <c r="HC79" s="80"/>
      <c r="HD79" s="80"/>
      <c r="HE79" s="80"/>
      <c r="HF79" s="80"/>
      <c r="HG79" s="80"/>
      <c r="HH79" s="80"/>
      <c r="HI79" s="80"/>
      <c r="HJ79" s="80"/>
      <c r="HK79" s="80"/>
      <c r="HL79" s="80"/>
      <c r="HM79" s="80">
        <f>データ!EH7</f>
        <v>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33234675</v>
      </c>
      <c r="JK79" s="79"/>
      <c r="JL79" s="79"/>
      <c r="JM79" s="79"/>
      <c r="JN79" s="79"/>
      <c r="JO79" s="79"/>
      <c r="JP79" s="79"/>
      <c r="JQ79" s="79"/>
      <c r="JR79" s="79"/>
      <c r="JS79" s="79"/>
      <c r="JT79" s="79"/>
      <c r="JU79" s="79"/>
      <c r="JV79" s="79"/>
      <c r="JW79" s="79"/>
      <c r="JX79" s="79"/>
      <c r="JY79" s="79"/>
      <c r="JZ79" s="79"/>
      <c r="KA79" s="79"/>
      <c r="KB79" s="79"/>
      <c r="KC79" s="79">
        <f>データ!EP7</f>
        <v>33186850</v>
      </c>
      <c r="KD79" s="79"/>
      <c r="KE79" s="79"/>
      <c r="KF79" s="79"/>
      <c r="KG79" s="79"/>
      <c r="KH79" s="79"/>
      <c r="KI79" s="79"/>
      <c r="KJ79" s="79"/>
      <c r="KK79" s="79"/>
      <c r="KL79" s="79"/>
      <c r="KM79" s="79"/>
      <c r="KN79" s="79"/>
      <c r="KO79" s="79"/>
      <c r="KP79" s="79"/>
      <c r="KQ79" s="79"/>
      <c r="KR79" s="79"/>
      <c r="KS79" s="79"/>
      <c r="KT79" s="79"/>
      <c r="KU79" s="79"/>
      <c r="KV79" s="79">
        <f>データ!EQ7</f>
        <v>33233050</v>
      </c>
      <c r="KW79" s="79"/>
      <c r="KX79" s="79"/>
      <c r="KY79" s="79"/>
      <c r="KZ79" s="79"/>
      <c r="LA79" s="79"/>
      <c r="LB79" s="79"/>
      <c r="LC79" s="79"/>
      <c r="LD79" s="79"/>
      <c r="LE79" s="79"/>
      <c r="LF79" s="79"/>
      <c r="LG79" s="79"/>
      <c r="LH79" s="79"/>
      <c r="LI79" s="79"/>
      <c r="LJ79" s="79"/>
      <c r="LK79" s="79"/>
      <c r="LL79" s="79"/>
      <c r="LM79" s="79"/>
      <c r="LN79" s="79"/>
      <c r="LO79" s="79">
        <f>データ!ER7</f>
        <v>51118423</v>
      </c>
      <c r="LP79" s="79"/>
      <c r="LQ79" s="79"/>
      <c r="LR79" s="79"/>
      <c r="LS79" s="79"/>
      <c r="LT79" s="79"/>
      <c r="LU79" s="79"/>
      <c r="LV79" s="79"/>
      <c r="LW79" s="79"/>
      <c r="LX79" s="79"/>
      <c r="LY79" s="79"/>
      <c r="LZ79" s="79"/>
      <c r="MA79" s="79"/>
      <c r="MB79" s="79"/>
      <c r="MC79" s="79"/>
      <c r="MD79" s="79"/>
      <c r="ME79" s="79"/>
      <c r="MF79" s="79"/>
      <c r="MG79" s="79"/>
      <c r="MH79" s="79">
        <f>データ!ES7</f>
        <v>44831967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i+mt8N379236zjd8SOt1UIbro9bz9DPrBi4Ka9H1OtedNnZqxPqtsz6UM9dYOMimeFMynvbqUv8R3MNLiG/9w==" saltValue="6Qh+EWUVl4r+2AC7s7+JE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363685</v>
      </c>
      <c r="D6" s="63">
        <f t="shared" si="2"/>
        <v>46</v>
      </c>
      <c r="E6" s="63">
        <f t="shared" si="2"/>
        <v>6</v>
      </c>
      <c r="F6" s="63">
        <f t="shared" si="2"/>
        <v>0</v>
      </c>
      <c r="G6" s="63">
        <f t="shared" si="2"/>
        <v>1</v>
      </c>
      <c r="H6" s="164" t="str">
        <f>IF(H8&lt;&gt;I8,H8,"")&amp;IF(I8&lt;&gt;J8,I8,"")&amp;"　"&amp;J8</f>
        <v>徳島県那賀町　那賀町立上那賀病院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H6" si="3">Q8</f>
        <v>7</v>
      </c>
      <c r="R6" s="63" t="str">
        <f t="shared" si="3"/>
        <v>-</v>
      </c>
      <c r="S6" s="63" t="str">
        <f t="shared" si="3"/>
        <v>I 訓</v>
      </c>
      <c r="T6" s="63" t="str">
        <f t="shared" si="3"/>
        <v>へ</v>
      </c>
      <c r="U6" s="64">
        <f>U8</f>
        <v>7916</v>
      </c>
      <c r="V6" s="64">
        <f>V8</f>
        <v>3432</v>
      </c>
      <c r="W6" s="63" t="str">
        <f>W8</f>
        <v>第１種該当</v>
      </c>
      <c r="X6" s="63" t="str">
        <f t="shared" ref="X6" si="4">X8</f>
        <v>-</v>
      </c>
      <c r="Y6" s="63" t="str">
        <f t="shared" si="3"/>
        <v>１０：１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98</v>
      </c>
      <c r="AJ6" s="65">
        <f t="shared" ref="AJ6:AR6" si="5">IF(AJ8="-",NA(),AJ8)</f>
        <v>87.7</v>
      </c>
      <c r="AK6" s="65">
        <f t="shared" si="5"/>
        <v>86.4</v>
      </c>
      <c r="AL6" s="65">
        <f t="shared" si="5"/>
        <v>81.3</v>
      </c>
      <c r="AM6" s="65">
        <f t="shared" si="5"/>
        <v>113.3</v>
      </c>
      <c r="AN6" s="65">
        <f t="shared" si="5"/>
        <v>96.2</v>
      </c>
      <c r="AO6" s="65">
        <f t="shared" si="5"/>
        <v>94.8</v>
      </c>
      <c r="AP6" s="65">
        <f t="shared" si="5"/>
        <v>96.1</v>
      </c>
      <c r="AQ6" s="65">
        <f t="shared" si="5"/>
        <v>96.7</v>
      </c>
      <c r="AR6" s="65">
        <f t="shared" si="5"/>
        <v>98</v>
      </c>
      <c r="AS6" s="65" t="str">
        <f>IF(AS8="-","【-】","【"&amp;SUBSTITUTE(TEXT(AS8,"#,##0.0"),"-","△")&amp;"】")</f>
        <v>【102.5】</v>
      </c>
      <c r="AT6" s="65">
        <f>IF(AT8="-",NA(),AT8)</f>
        <v>79</v>
      </c>
      <c r="AU6" s="65">
        <f t="shared" ref="AU6:BC6" si="6">IF(AU8="-",NA(),AU8)</f>
        <v>69.7</v>
      </c>
      <c r="AV6" s="65">
        <f t="shared" si="6"/>
        <v>68.8</v>
      </c>
      <c r="AW6" s="65">
        <f t="shared" si="6"/>
        <v>61.6</v>
      </c>
      <c r="AX6" s="65">
        <f t="shared" si="6"/>
        <v>54.5</v>
      </c>
      <c r="AY6" s="65">
        <f t="shared" si="6"/>
        <v>69.5</v>
      </c>
      <c r="AZ6" s="65">
        <f t="shared" si="6"/>
        <v>67.7</v>
      </c>
      <c r="BA6" s="65">
        <f t="shared" si="6"/>
        <v>66.8</v>
      </c>
      <c r="BB6" s="65">
        <f t="shared" si="6"/>
        <v>67.8</v>
      </c>
      <c r="BC6" s="65">
        <f t="shared" si="6"/>
        <v>65</v>
      </c>
      <c r="BD6" s="65" t="str">
        <f>IF(BD8="-","【-】","【"&amp;SUBSTITUTE(TEXT(BD8,"#,##0.0"),"-","△")&amp;"】")</f>
        <v>【84.7】</v>
      </c>
      <c r="BE6" s="65">
        <f>IF(BE8="-",NA(),BE8)</f>
        <v>226.9</v>
      </c>
      <c r="BF6" s="65">
        <f t="shared" ref="BF6:BN6" si="7">IF(BF8="-",NA(),BF8)</f>
        <v>263.89999999999998</v>
      </c>
      <c r="BG6" s="65">
        <f t="shared" si="7"/>
        <v>282.89999999999998</v>
      </c>
      <c r="BH6" s="65">
        <f t="shared" si="7"/>
        <v>388</v>
      </c>
      <c r="BI6" s="65">
        <f t="shared" si="7"/>
        <v>427.2</v>
      </c>
      <c r="BJ6" s="65">
        <f t="shared" si="7"/>
        <v>156.6</v>
      </c>
      <c r="BK6" s="65">
        <f t="shared" si="7"/>
        <v>106</v>
      </c>
      <c r="BL6" s="65">
        <f t="shared" si="7"/>
        <v>118.7</v>
      </c>
      <c r="BM6" s="65">
        <f t="shared" si="7"/>
        <v>121.7</v>
      </c>
      <c r="BN6" s="65">
        <f t="shared" si="7"/>
        <v>132.30000000000001</v>
      </c>
      <c r="BO6" s="65" t="str">
        <f>IF(BO8="-","【-】","【"&amp;SUBSTITUTE(TEXT(BO8,"#,##0.0"),"-","△")&amp;"】")</f>
        <v>【69.3】</v>
      </c>
      <c r="BP6" s="65">
        <f>IF(BP8="-",NA(),BP8)</f>
        <v>72.7</v>
      </c>
      <c r="BQ6" s="65">
        <f t="shared" ref="BQ6:BY6" si="8">IF(BQ8="-",NA(),BQ8)</f>
        <v>61.4</v>
      </c>
      <c r="BR6" s="65">
        <f t="shared" si="8"/>
        <v>63</v>
      </c>
      <c r="BS6" s="65">
        <f t="shared" si="8"/>
        <v>73.400000000000006</v>
      </c>
      <c r="BT6" s="65">
        <f t="shared" si="8"/>
        <v>52.9</v>
      </c>
      <c r="BU6" s="65">
        <f t="shared" si="8"/>
        <v>63.4</v>
      </c>
      <c r="BV6" s="65">
        <f t="shared" si="8"/>
        <v>62.3</v>
      </c>
      <c r="BW6" s="65">
        <f t="shared" si="8"/>
        <v>59.4</v>
      </c>
      <c r="BX6" s="65">
        <f t="shared" si="8"/>
        <v>61.4</v>
      </c>
      <c r="BY6" s="65">
        <f t="shared" si="8"/>
        <v>55.9</v>
      </c>
      <c r="BZ6" s="65" t="str">
        <f>IF(BZ8="-","【-】","【"&amp;SUBSTITUTE(TEXT(BZ8,"#,##0.0"),"-","△")&amp;"】")</f>
        <v>【67.2】</v>
      </c>
      <c r="CA6" s="66">
        <f>IF(CA8="-",NA(),CA8)</f>
        <v>27235</v>
      </c>
      <c r="CB6" s="66">
        <f t="shared" ref="CB6:CJ6" si="9">IF(CB8="-",NA(),CB8)</f>
        <v>28378</v>
      </c>
      <c r="CC6" s="66">
        <f t="shared" si="9"/>
        <v>27952</v>
      </c>
      <c r="CD6" s="66">
        <f t="shared" si="9"/>
        <v>26507</v>
      </c>
      <c r="CE6" s="66">
        <f t="shared" si="9"/>
        <v>27483</v>
      </c>
      <c r="CF6" s="66">
        <f t="shared" si="9"/>
        <v>24479</v>
      </c>
      <c r="CG6" s="66">
        <f t="shared" si="9"/>
        <v>25136</v>
      </c>
      <c r="CH6" s="66">
        <f t="shared" si="9"/>
        <v>26485</v>
      </c>
      <c r="CI6" s="66">
        <f t="shared" si="9"/>
        <v>27761</v>
      </c>
      <c r="CJ6" s="66">
        <f t="shared" si="9"/>
        <v>29162</v>
      </c>
      <c r="CK6" s="65" t="str">
        <f>IF(CK8="-","【-】","【"&amp;SUBSTITUTE(TEXT(CK8,"#,##0"),"-","△")&amp;"】")</f>
        <v>【56,733】</v>
      </c>
      <c r="CL6" s="66">
        <f>IF(CL8="-",NA(),CL8)</f>
        <v>6793</v>
      </c>
      <c r="CM6" s="66">
        <f t="shared" ref="CM6:CU6" si="10">IF(CM8="-",NA(),CM8)</f>
        <v>6717</v>
      </c>
      <c r="CN6" s="66">
        <f t="shared" si="10"/>
        <v>6758</v>
      </c>
      <c r="CO6" s="66">
        <f t="shared" si="10"/>
        <v>6831</v>
      </c>
      <c r="CP6" s="66">
        <f t="shared" si="10"/>
        <v>6431</v>
      </c>
      <c r="CQ6" s="66">
        <f t="shared" si="10"/>
        <v>8000</v>
      </c>
      <c r="CR6" s="66">
        <f t="shared" si="10"/>
        <v>8023</v>
      </c>
      <c r="CS6" s="66">
        <f t="shared" si="10"/>
        <v>8109</v>
      </c>
      <c r="CT6" s="66">
        <f t="shared" si="10"/>
        <v>8307</v>
      </c>
      <c r="CU6" s="66">
        <f t="shared" si="10"/>
        <v>8904</v>
      </c>
      <c r="CV6" s="65" t="str">
        <f>IF(CV8="-","【-】","【"&amp;SUBSTITUTE(TEXT(CV8,"#,##0"),"-","△")&amp;"】")</f>
        <v>【16,778】</v>
      </c>
      <c r="CW6" s="65">
        <f>IF(CW8="-",NA(),CW8)</f>
        <v>81.8</v>
      </c>
      <c r="CX6" s="65">
        <f t="shared" ref="CX6:DF6" si="11">IF(CX8="-",NA(),CX8)</f>
        <v>96.6</v>
      </c>
      <c r="CY6" s="65">
        <f t="shared" si="11"/>
        <v>98.1</v>
      </c>
      <c r="CZ6" s="65">
        <f t="shared" si="11"/>
        <v>110.7</v>
      </c>
      <c r="DA6" s="65">
        <f t="shared" si="11"/>
        <v>127.2</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15.1</v>
      </c>
      <c r="DI6" s="65">
        <f t="shared" ref="DI6:DQ6" si="12">IF(DI8="-",NA(),DI8)</f>
        <v>16</v>
      </c>
      <c r="DJ6" s="65">
        <f t="shared" si="12"/>
        <v>16.7</v>
      </c>
      <c r="DK6" s="65">
        <f t="shared" si="12"/>
        <v>15.1</v>
      </c>
      <c r="DL6" s="65">
        <f t="shared" si="12"/>
        <v>14.6</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67.3</v>
      </c>
      <c r="DT6" s="65">
        <f t="shared" ref="DT6:EB6" si="13">IF(DT8="-",NA(),DT8)</f>
        <v>70.400000000000006</v>
      </c>
      <c r="DU6" s="65">
        <f t="shared" si="13"/>
        <v>68.8</v>
      </c>
      <c r="DV6" s="65">
        <f t="shared" si="13"/>
        <v>71.900000000000006</v>
      </c>
      <c r="DW6" s="65">
        <f t="shared" si="13"/>
        <v>73.7</v>
      </c>
      <c r="DX6" s="65">
        <f t="shared" si="13"/>
        <v>52.7</v>
      </c>
      <c r="DY6" s="65">
        <f t="shared" si="13"/>
        <v>52.8</v>
      </c>
      <c r="DZ6" s="65">
        <f t="shared" si="13"/>
        <v>54.2</v>
      </c>
      <c r="EA6" s="65">
        <f t="shared" si="13"/>
        <v>55.4</v>
      </c>
      <c r="EB6" s="65">
        <f t="shared" si="13"/>
        <v>57.6</v>
      </c>
      <c r="EC6" s="65" t="str">
        <f>IF(EC8="-","【-】","【"&amp;SUBSTITUTE(TEXT(EC8,"#,##0.0"),"-","△")&amp;"】")</f>
        <v>【54.8】</v>
      </c>
      <c r="ED6" s="65">
        <f>IF(ED8="-",NA(),ED8)</f>
        <v>73.400000000000006</v>
      </c>
      <c r="EE6" s="65">
        <f t="shared" ref="EE6:EM6" si="14">IF(EE8="-",NA(),EE8)</f>
        <v>79.3</v>
      </c>
      <c r="EF6" s="65">
        <f t="shared" si="14"/>
        <v>68.5</v>
      </c>
      <c r="EG6" s="65">
        <f t="shared" si="14"/>
        <v>74.400000000000006</v>
      </c>
      <c r="EH6" s="65">
        <f t="shared" si="14"/>
        <v>78</v>
      </c>
      <c r="EI6" s="65">
        <f t="shared" si="14"/>
        <v>70.5</v>
      </c>
      <c r="EJ6" s="65">
        <f t="shared" si="14"/>
        <v>68.900000000000006</v>
      </c>
      <c r="EK6" s="65">
        <f t="shared" si="14"/>
        <v>70.2</v>
      </c>
      <c r="EL6" s="65">
        <f t="shared" si="14"/>
        <v>72</v>
      </c>
      <c r="EM6" s="65">
        <f t="shared" si="14"/>
        <v>72.3</v>
      </c>
      <c r="EN6" s="65" t="str">
        <f>IF(EN8="-","【-】","【"&amp;SUBSTITUTE(TEXT(EN8,"#,##0.0"),"-","△")&amp;"】")</f>
        <v>【70.3】</v>
      </c>
      <c r="EO6" s="66">
        <f>IF(EO8="-",NA(),EO8)</f>
        <v>33234675</v>
      </c>
      <c r="EP6" s="66">
        <f t="shared" ref="EP6:EX6" si="15">IF(EP8="-",NA(),EP8)</f>
        <v>33186850</v>
      </c>
      <c r="EQ6" s="66">
        <f t="shared" si="15"/>
        <v>33233050</v>
      </c>
      <c r="ER6" s="66">
        <f t="shared" si="15"/>
        <v>51118423</v>
      </c>
      <c r="ES6" s="66">
        <f t="shared" si="15"/>
        <v>44831967</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156</v>
      </c>
      <c r="B7" s="63">
        <f t="shared" ref="B7:AH7" si="16">B8</f>
        <v>2020</v>
      </c>
      <c r="C7" s="63">
        <f t="shared" si="16"/>
        <v>363685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7</v>
      </c>
      <c r="R7" s="63" t="str">
        <f t="shared" si="16"/>
        <v>-</v>
      </c>
      <c r="S7" s="63" t="str">
        <f t="shared" si="16"/>
        <v>I 訓</v>
      </c>
      <c r="T7" s="63" t="str">
        <f t="shared" si="16"/>
        <v>へ</v>
      </c>
      <c r="U7" s="64">
        <f>U8</f>
        <v>7916</v>
      </c>
      <c r="V7" s="64">
        <f>V8</f>
        <v>3432</v>
      </c>
      <c r="W7" s="63" t="str">
        <f>W8</f>
        <v>第１種該当</v>
      </c>
      <c r="X7" s="63" t="str">
        <f t="shared" si="16"/>
        <v>-</v>
      </c>
      <c r="Y7" s="63" t="str">
        <f t="shared" si="16"/>
        <v>１０：１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98</v>
      </c>
      <c r="AJ7" s="65">
        <f t="shared" ref="AJ7:AR7" si="17">AJ8</f>
        <v>87.7</v>
      </c>
      <c r="AK7" s="65">
        <f t="shared" si="17"/>
        <v>86.4</v>
      </c>
      <c r="AL7" s="65">
        <f t="shared" si="17"/>
        <v>81.3</v>
      </c>
      <c r="AM7" s="65">
        <f t="shared" si="17"/>
        <v>113.3</v>
      </c>
      <c r="AN7" s="65">
        <f t="shared" si="17"/>
        <v>96.2</v>
      </c>
      <c r="AO7" s="65">
        <f t="shared" si="17"/>
        <v>94.8</v>
      </c>
      <c r="AP7" s="65">
        <f t="shared" si="17"/>
        <v>96.1</v>
      </c>
      <c r="AQ7" s="65">
        <f t="shared" si="17"/>
        <v>96.7</v>
      </c>
      <c r="AR7" s="65">
        <f t="shared" si="17"/>
        <v>98</v>
      </c>
      <c r="AS7" s="65"/>
      <c r="AT7" s="65">
        <f>AT8</f>
        <v>79</v>
      </c>
      <c r="AU7" s="65">
        <f t="shared" ref="AU7:BC7" si="18">AU8</f>
        <v>69.7</v>
      </c>
      <c r="AV7" s="65">
        <f t="shared" si="18"/>
        <v>68.8</v>
      </c>
      <c r="AW7" s="65">
        <f t="shared" si="18"/>
        <v>61.6</v>
      </c>
      <c r="AX7" s="65">
        <f t="shared" si="18"/>
        <v>54.5</v>
      </c>
      <c r="AY7" s="65">
        <f t="shared" si="18"/>
        <v>69.5</v>
      </c>
      <c r="AZ7" s="65">
        <f t="shared" si="18"/>
        <v>67.7</v>
      </c>
      <c r="BA7" s="65">
        <f t="shared" si="18"/>
        <v>66.8</v>
      </c>
      <c r="BB7" s="65">
        <f t="shared" si="18"/>
        <v>67.8</v>
      </c>
      <c r="BC7" s="65">
        <f t="shared" si="18"/>
        <v>65</v>
      </c>
      <c r="BD7" s="65"/>
      <c r="BE7" s="65">
        <f>BE8</f>
        <v>226.9</v>
      </c>
      <c r="BF7" s="65">
        <f t="shared" ref="BF7:BN7" si="19">BF8</f>
        <v>263.89999999999998</v>
      </c>
      <c r="BG7" s="65">
        <f t="shared" si="19"/>
        <v>282.89999999999998</v>
      </c>
      <c r="BH7" s="65">
        <f t="shared" si="19"/>
        <v>388</v>
      </c>
      <c r="BI7" s="65">
        <f t="shared" si="19"/>
        <v>427.2</v>
      </c>
      <c r="BJ7" s="65">
        <f t="shared" si="19"/>
        <v>156.6</v>
      </c>
      <c r="BK7" s="65">
        <f t="shared" si="19"/>
        <v>106</v>
      </c>
      <c r="BL7" s="65">
        <f t="shared" si="19"/>
        <v>118.7</v>
      </c>
      <c r="BM7" s="65">
        <f t="shared" si="19"/>
        <v>121.7</v>
      </c>
      <c r="BN7" s="65">
        <f t="shared" si="19"/>
        <v>132.30000000000001</v>
      </c>
      <c r="BO7" s="65"/>
      <c r="BP7" s="65">
        <f>BP8</f>
        <v>72.7</v>
      </c>
      <c r="BQ7" s="65">
        <f t="shared" ref="BQ7:BY7" si="20">BQ8</f>
        <v>61.4</v>
      </c>
      <c r="BR7" s="65">
        <f t="shared" si="20"/>
        <v>63</v>
      </c>
      <c r="BS7" s="65">
        <f t="shared" si="20"/>
        <v>73.400000000000006</v>
      </c>
      <c r="BT7" s="65">
        <f t="shared" si="20"/>
        <v>52.9</v>
      </c>
      <c r="BU7" s="65">
        <f t="shared" si="20"/>
        <v>63.4</v>
      </c>
      <c r="BV7" s="65">
        <f t="shared" si="20"/>
        <v>62.3</v>
      </c>
      <c r="BW7" s="65">
        <f t="shared" si="20"/>
        <v>59.4</v>
      </c>
      <c r="BX7" s="65">
        <f t="shared" si="20"/>
        <v>61.4</v>
      </c>
      <c r="BY7" s="65">
        <f t="shared" si="20"/>
        <v>55.9</v>
      </c>
      <c r="BZ7" s="65"/>
      <c r="CA7" s="66">
        <f>CA8</f>
        <v>27235</v>
      </c>
      <c r="CB7" s="66">
        <f t="shared" ref="CB7:CJ7" si="21">CB8</f>
        <v>28378</v>
      </c>
      <c r="CC7" s="66">
        <f t="shared" si="21"/>
        <v>27952</v>
      </c>
      <c r="CD7" s="66">
        <f t="shared" si="21"/>
        <v>26507</v>
      </c>
      <c r="CE7" s="66">
        <f t="shared" si="21"/>
        <v>27483</v>
      </c>
      <c r="CF7" s="66">
        <f t="shared" si="21"/>
        <v>24479</v>
      </c>
      <c r="CG7" s="66">
        <f t="shared" si="21"/>
        <v>25136</v>
      </c>
      <c r="CH7" s="66">
        <f t="shared" si="21"/>
        <v>26485</v>
      </c>
      <c r="CI7" s="66">
        <f t="shared" si="21"/>
        <v>27761</v>
      </c>
      <c r="CJ7" s="66">
        <f t="shared" si="21"/>
        <v>29162</v>
      </c>
      <c r="CK7" s="65"/>
      <c r="CL7" s="66">
        <f>CL8</f>
        <v>6793</v>
      </c>
      <c r="CM7" s="66">
        <f t="shared" ref="CM7:CU7" si="22">CM8</f>
        <v>6717</v>
      </c>
      <c r="CN7" s="66">
        <f t="shared" si="22"/>
        <v>6758</v>
      </c>
      <c r="CO7" s="66">
        <f t="shared" si="22"/>
        <v>6831</v>
      </c>
      <c r="CP7" s="66">
        <f t="shared" si="22"/>
        <v>6431</v>
      </c>
      <c r="CQ7" s="66">
        <f t="shared" si="22"/>
        <v>8000</v>
      </c>
      <c r="CR7" s="66">
        <f t="shared" si="22"/>
        <v>8023</v>
      </c>
      <c r="CS7" s="66">
        <f t="shared" si="22"/>
        <v>8109</v>
      </c>
      <c r="CT7" s="66">
        <f t="shared" si="22"/>
        <v>8307</v>
      </c>
      <c r="CU7" s="66">
        <f t="shared" si="22"/>
        <v>8904</v>
      </c>
      <c r="CV7" s="65"/>
      <c r="CW7" s="65">
        <f>CW8</f>
        <v>81.8</v>
      </c>
      <c r="CX7" s="65">
        <f t="shared" ref="CX7:DF7" si="23">CX8</f>
        <v>96.6</v>
      </c>
      <c r="CY7" s="65">
        <f t="shared" si="23"/>
        <v>98.1</v>
      </c>
      <c r="CZ7" s="65">
        <f t="shared" si="23"/>
        <v>110.7</v>
      </c>
      <c r="DA7" s="65">
        <f t="shared" si="23"/>
        <v>127.2</v>
      </c>
      <c r="DB7" s="65">
        <f t="shared" si="23"/>
        <v>79.5</v>
      </c>
      <c r="DC7" s="65">
        <f t="shared" si="23"/>
        <v>81.099999999999994</v>
      </c>
      <c r="DD7" s="65">
        <f t="shared" si="23"/>
        <v>81.599999999999994</v>
      </c>
      <c r="DE7" s="65">
        <f t="shared" si="23"/>
        <v>80.099999999999994</v>
      </c>
      <c r="DF7" s="65">
        <f t="shared" si="23"/>
        <v>87.1</v>
      </c>
      <c r="DG7" s="65"/>
      <c r="DH7" s="65">
        <f>DH8</f>
        <v>15.1</v>
      </c>
      <c r="DI7" s="65">
        <f t="shared" ref="DI7:DQ7" si="24">DI8</f>
        <v>16</v>
      </c>
      <c r="DJ7" s="65">
        <f t="shared" si="24"/>
        <v>16.7</v>
      </c>
      <c r="DK7" s="65">
        <f t="shared" si="24"/>
        <v>15.1</v>
      </c>
      <c r="DL7" s="65">
        <f t="shared" si="24"/>
        <v>14.6</v>
      </c>
      <c r="DM7" s="65">
        <f t="shared" si="24"/>
        <v>17.600000000000001</v>
      </c>
      <c r="DN7" s="65">
        <f t="shared" si="24"/>
        <v>17.399999999999999</v>
      </c>
      <c r="DO7" s="65">
        <f t="shared" si="24"/>
        <v>16</v>
      </c>
      <c r="DP7" s="65">
        <f t="shared" si="24"/>
        <v>16</v>
      </c>
      <c r="DQ7" s="65">
        <f t="shared" si="24"/>
        <v>15.9</v>
      </c>
      <c r="DR7" s="65"/>
      <c r="DS7" s="65">
        <f>DS8</f>
        <v>67.3</v>
      </c>
      <c r="DT7" s="65">
        <f t="shared" ref="DT7:EB7" si="25">DT8</f>
        <v>70.400000000000006</v>
      </c>
      <c r="DU7" s="65">
        <f t="shared" si="25"/>
        <v>68.8</v>
      </c>
      <c r="DV7" s="65">
        <f t="shared" si="25"/>
        <v>71.900000000000006</v>
      </c>
      <c r="DW7" s="65">
        <f t="shared" si="25"/>
        <v>73.7</v>
      </c>
      <c r="DX7" s="65">
        <f t="shared" si="25"/>
        <v>52.7</v>
      </c>
      <c r="DY7" s="65">
        <f t="shared" si="25"/>
        <v>52.8</v>
      </c>
      <c r="DZ7" s="65">
        <f t="shared" si="25"/>
        <v>54.2</v>
      </c>
      <c r="EA7" s="65">
        <f t="shared" si="25"/>
        <v>55.4</v>
      </c>
      <c r="EB7" s="65">
        <f t="shared" si="25"/>
        <v>57.6</v>
      </c>
      <c r="EC7" s="65"/>
      <c r="ED7" s="65">
        <f>ED8</f>
        <v>73.400000000000006</v>
      </c>
      <c r="EE7" s="65">
        <f t="shared" ref="EE7:EM7" si="26">EE8</f>
        <v>79.3</v>
      </c>
      <c r="EF7" s="65">
        <f t="shared" si="26"/>
        <v>68.5</v>
      </c>
      <c r="EG7" s="65">
        <f t="shared" si="26"/>
        <v>74.400000000000006</v>
      </c>
      <c r="EH7" s="65">
        <f t="shared" si="26"/>
        <v>78</v>
      </c>
      <c r="EI7" s="65">
        <f t="shared" si="26"/>
        <v>70.5</v>
      </c>
      <c r="EJ7" s="65">
        <f t="shared" si="26"/>
        <v>68.900000000000006</v>
      </c>
      <c r="EK7" s="65">
        <f t="shared" si="26"/>
        <v>70.2</v>
      </c>
      <c r="EL7" s="65">
        <f t="shared" si="26"/>
        <v>72</v>
      </c>
      <c r="EM7" s="65">
        <f t="shared" si="26"/>
        <v>72.3</v>
      </c>
      <c r="EN7" s="65"/>
      <c r="EO7" s="66">
        <f>EO8</f>
        <v>33234675</v>
      </c>
      <c r="EP7" s="66">
        <f t="shared" ref="EP7:EX7" si="27">EP8</f>
        <v>33186850</v>
      </c>
      <c r="EQ7" s="66">
        <f t="shared" si="27"/>
        <v>33233050</v>
      </c>
      <c r="ER7" s="66">
        <f t="shared" si="27"/>
        <v>51118423</v>
      </c>
      <c r="ES7" s="66">
        <f t="shared" si="27"/>
        <v>44831967</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363685</v>
      </c>
      <c r="D8" s="68">
        <v>46</v>
      </c>
      <c r="E8" s="68">
        <v>6</v>
      </c>
      <c r="F8" s="68">
        <v>0</v>
      </c>
      <c r="G8" s="68">
        <v>1</v>
      </c>
      <c r="H8" s="68" t="s">
        <v>157</v>
      </c>
      <c r="I8" s="68" t="s">
        <v>158</v>
      </c>
      <c r="J8" s="68" t="s">
        <v>159</v>
      </c>
      <c r="K8" s="68" t="s">
        <v>160</v>
      </c>
      <c r="L8" s="68" t="s">
        <v>161</v>
      </c>
      <c r="M8" s="68" t="s">
        <v>162</v>
      </c>
      <c r="N8" s="68" t="s">
        <v>163</v>
      </c>
      <c r="O8" s="68" t="s">
        <v>164</v>
      </c>
      <c r="P8" s="68" t="s">
        <v>165</v>
      </c>
      <c r="Q8" s="69">
        <v>7</v>
      </c>
      <c r="R8" s="68" t="s">
        <v>39</v>
      </c>
      <c r="S8" s="68" t="s">
        <v>166</v>
      </c>
      <c r="T8" s="68" t="s">
        <v>167</v>
      </c>
      <c r="U8" s="69">
        <v>7916</v>
      </c>
      <c r="V8" s="69">
        <v>3432</v>
      </c>
      <c r="W8" s="68" t="s">
        <v>168</v>
      </c>
      <c r="X8" s="68" t="s">
        <v>39</v>
      </c>
      <c r="Y8" s="70" t="s">
        <v>169</v>
      </c>
      <c r="Z8" s="69">
        <v>30</v>
      </c>
      <c r="AA8" s="69" t="s">
        <v>39</v>
      </c>
      <c r="AB8" s="69" t="s">
        <v>39</v>
      </c>
      <c r="AC8" s="69" t="s">
        <v>39</v>
      </c>
      <c r="AD8" s="69" t="s">
        <v>39</v>
      </c>
      <c r="AE8" s="69">
        <v>30</v>
      </c>
      <c r="AF8" s="69">
        <v>30</v>
      </c>
      <c r="AG8" s="69" t="s">
        <v>39</v>
      </c>
      <c r="AH8" s="69">
        <v>30</v>
      </c>
      <c r="AI8" s="71">
        <v>98</v>
      </c>
      <c r="AJ8" s="71">
        <v>87.7</v>
      </c>
      <c r="AK8" s="71">
        <v>86.4</v>
      </c>
      <c r="AL8" s="71">
        <v>81.3</v>
      </c>
      <c r="AM8" s="71">
        <v>113.3</v>
      </c>
      <c r="AN8" s="71">
        <v>96.2</v>
      </c>
      <c r="AO8" s="71">
        <v>94.8</v>
      </c>
      <c r="AP8" s="71">
        <v>96.1</v>
      </c>
      <c r="AQ8" s="71">
        <v>96.7</v>
      </c>
      <c r="AR8" s="71">
        <v>98</v>
      </c>
      <c r="AS8" s="71">
        <v>102.5</v>
      </c>
      <c r="AT8" s="71">
        <v>79</v>
      </c>
      <c r="AU8" s="71">
        <v>69.7</v>
      </c>
      <c r="AV8" s="71">
        <v>68.8</v>
      </c>
      <c r="AW8" s="71">
        <v>61.6</v>
      </c>
      <c r="AX8" s="71">
        <v>54.5</v>
      </c>
      <c r="AY8" s="71">
        <v>69.5</v>
      </c>
      <c r="AZ8" s="71">
        <v>67.7</v>
      </c>
      <c r="BA8" s="71">
        <v>66.8</v>
      </c>
      <c r="BB8" s="71">
        <v>67.8</v>
      </c>
      <c r="BC8" s="71">
        <v>65</v>
      </c>
      <c r="BD8" s="71">
        <v>84.7</v>
      </c>
      <c r="BE8" s="72">
        <v>226.9</v>
      </c>
      <c r="BF8" s="72">
        <v>263.89999999999998</v>
      </c>
      <c r="BG8" s="72">
        <v>282.89999999999998</v>
      </c>
      <c r="BH8" s="72">
        <v>388</v>
      </c>
      <c r="BI8" s="72">
        <v>427.2</v>
      </c>
      <c r="BJ8" s="72">
        <v>156.6</v>
      </c>
      <c r="BK8" s="72">
        <v>106</v>
      </c>
      <c r="BL8" s="72">
        <v>118.7</v>
      </c>
      <c r="BM8" s="72">
        <v>121.7</v>
      </c>
      <c r="BN8" s="72">
        <v>132.30000000000001</v>
      </c>
      <c r="BO8" s="72">
        <v>69.3</v>
      </c>
      <c r="BP8" s="71">
        <v>72.7</v>
      </c>
      <c r="BQ8" s="71">
        <v>61.4</v>
      </c>
      <c r="BR8" s="71">
        <v>63</v>
      </c>
      <c r="BS8" s="71">
        <v>73.400000000000006</v>
      </c>
      <c r="BT8" s="71">
        <v>52.9</v>
      </c>
      <c r="BU8" s="71">
        <v>63.4</v>
      </c>
      <c r="BV8" s="71">
        <v>62.3</v>
      </c>
      <c r="BW8" s="71">
        <v>59.4</v>
      </c>
      <c r="BX8" s="71">
        <v>61.4</v>
      </c>
      <c r="BY8" s="71">
        <v>55.9</v>
      </c>
      <c r="BZ8" s="71">
        <v>67.2</v>
      </c>
      <c r="CA8" s="72">
        <v>27235</v>
      </c>
      <c r="CB8" s="72">
        <v>28378</v>
      </c>
      <c r="CC8" s="72">
        <v>27952</v>
      </c>
      <c r="CD8" s="72">
        <v>26507</v>
      </c>
      <c r="CE8" s="72">
        <v>27483</v>
      </c>
      <c r="CF8" s="72">
        <v>24479</v>
      </c>
      <c r="CG8" s="72">
        <v>25136</v>
      </c>
      <c r="CH8" s="72">
        <v>26485</v>
      </c>
      <c r="CI8" s="72">
        <v>27761</v>
      </c>
      <c r="CJ8" s="72">
        <v>29162</v>
      </c>
      <c r="CK8" s="71">
        <v>56733</v>
      </c>
      <c r="CL8" s="72">
        <v>6793</v>
      </c>
      <c r="CM8" s="72">
        <v>6717</v>
      </c>
      <c r="CN8" s="72">
        <v>6758</v>
      </c>
      <c r="CO8" s="72">
        <v>6831</v>
      </c>
      <c r="CP8" s="72">
        <v>6431</v>
      </c>
      <c r="CQ8" s="72">
        <v>8000</v>
      </c>
      <c r="CR8" s="72">
        <v>8023</v>
      </c>
      <c r="CS8" s="72">
        <v>8109</v>
      </c>
      <c r="CT8" s="72">
        <v>8307</v>
      </c>
      <c r="CU8" s="72">
        <v>8904</v>
      </c>
      <c r="CV8" s="71">
        <v>16778</v>
      </c>
      <c r="CW8" s="72">
        <v>81.8</v>
      </c>
      <c r="CX8" s="72">
        <v>96.6</v>
      </c>
      <c r="CY8" s="72">
        <v>98.1</v>
      </c>
      <c r="CZ8" s="72">
        <v>110.7</v>
      </c>
      <c r="DA8" s="72">
        <v>127.2</v>
      </c>
      <c r="DB8" s="72">
        <v>79.5</v>
      </c>
      <c r="DC8" s="72">
        <v>81.099999999999994</v>
      </c>
      <c r="DD8" s="72">
        <v>81.599999999999994</v>
      </c>
      <c r="DE8" s="72">
        <v>80.099999999999994</v>
      </c>
      <c r="DF8" s="72">
        <v>87.1</v>
      </c>
      <c r="DG8" s="72">
        <v>58.8</v>
      </c>
      <c r="DH8" s="72">
        <v>15.1</v>
      </c>
      <c r="DI8" s="72">
        <v>16</v>
      </c>
      <c r="DJ8" s="72">
        <v>16.7</v>
      </c>
      <c r="DK8" s="72">
        <v>15.1</v>
      </c>
      <c r="DL8" s="72">
        <v>14.6</v>
      </c>
      <c r="DM8" s="72">
        <v>17.600000000000001</v>
      </c>
      <c r="DN8" s="72">
        <v>17.399999999999999</v>
      </c>
      <c r="DO8" s="72">
        <v>16</v>
      </c>
      <c r="DP8" s="72">
        <v>16</v>
      </c>
      <c r="DQ8" s="72">
        <v>15.9</v>
      </c>
      <c r="DR8" s="72">
        <v>24.8</v>
      </c>
      <c r="DS8" s="71">
        <v>67.3</v>
      </c>
      <c r="DT8" s="71">
        <v>70.400000000000006</v>
      </c>
      <c r="DU8" s="71">
        <v>68.8</v>
      </c>
      <c r="DV8" s="71">
        <v>71.900000000000006</v>
      </c>
      <c r="DW8" s="71">
        <v>73.7</v>
      </c>
      <c r="DX8" s="71">
        <v>52.7</v>
      </c>
      <c r="DY8" s="71">
        <v>52.8</v>
      </c>
      <c r="DZ8" s="71">
        <v>54.2</v>
      </c>
      <c r="EA8" s="71">
        <v>55.4</v>
      </c>
      <c r="EB8" s="71">
        <v>57.6</v>
      </c>
      <c r="EC8" s="71">
        <v>54.8</v>
      </c>
      <c r="ED8" s="71">
        <v>73.400000000000006</v>
      </c>
      <c r="EE8" s="71">
        <v>79.3</v>
      </c>
      <c r="EF8" s="71">
        <v>68.5</v>
      </c>
      <c r="EG8" s="71">
        <v>74.400000000000006</v>
      </c>
      <c r="EH8" s="71">
        <v>78</v>
      </c>
      <c r="EI8" s="71">
        <v>70.5</v>
      </c>
      <c r="EJ8" s="71">
        <v>68.900000000000006</v>
      </c>
      <c r="EK8" s="71">
        <v>70.2</v>
      </c>
      <c r="EL8" s="71">
        <v>72</v>
      </c>
      <c r="EM8" s="71">
        <v>72.3</v>
      </c>
      <c r="EN8" s="71">
        <v>70.3</v>
      </c>
      <c r="EO8" s="72">
        <v>33234675</v>
      </c>
      <c r="EP8" s="72">
        <v>33186850</v>
      </c>
      <c r="EQ8" s="72">
        <v>33233050</v>
      </c>
      <c r="ER8" s="72">
        <v>51118423</v>
      </c>
      <c r="ES8" s="72">
        <v>44831967</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2117100</cp:lastModifiedBy>
  <dcterms:created xsi:type="dcterms:W3CDTF">2021-12-03T08:53:23Z</dcterms:created>
  <dcterms:modified xsi:type="dcterms:W3CDTF">2022-02-16T02:37:44Z</dcterms:modified>
</cp:coreProperties>
</file>