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028\Desktop\【締切：２月４日（金）１７：００】公営企業に係る経営比較分析表の分析表（令和２年度決算）の分析等について\【経営比較分析表】11佐那河内村_送付用\"/>
    </mc:Choice>
  </mc:AlternateContent>
  <workbookProtection workbookAlgorithmName="SHA-512" workbookHashValue="Fofj3ToI/lWoc9oIx2r9b6TfflhO4bNHAKx0kn2cT/zIxj3JYmip05aAUyBly0sSAJPTqCED9+dX2YvjcSwYNw==" workbookSaltValue="e2FmggDqrHB2kxONMxrPSQ==" workbookSpinCount="100000" lockStructure="1"/>
  <bookViews>
    <workbookView xWindow="0" yWindow="0" windowWidth="15360" windowHeight="7635"/>
  </bookViews>
  <sheets>
    <sheet name="法非適用_下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<sst xmlns="http://schemas.openxmlformats.org/spreadsheetml/2006/main" count="236" uniqueCount="123">
  <si>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</si>
  <si>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</si>
  <si>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</si>
  <si>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</si>
  <si>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</si>
  <si>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</si>
  <si>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</si>
  <si>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</si>
  <si>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</si>
  <si>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</si>
  <si>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</si>
  <si>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</si>
  <si>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</si>
  <si>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</si>
  <si>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</si>
  <si>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</si>
  <si>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</si>
  <si>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</si>
  <si>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</si>
  <si>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</si>
  <si>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</si>
  <si>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</si>
  <si>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</si>
  <si>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</si>
  <si>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</si>
  <si>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</si>
  <si>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</si>
  <si>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</si>
  <si>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</si>
  <si>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</si>
  <si>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</si>
  <si>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</si>
  <si>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</si>
  <si>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</si>
  <si>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</si>
  <si>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</si>
  <si>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</si>
  <si>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</si>
  <si>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</si>
  <si>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</si>
  <si>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</si>
  <si>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</si>
  <si>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</si>
  <si>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</si>
  <si>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</si>
  <si>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</si>
  <si>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</si>
  <si>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</si>
  <si>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</si>
  <si>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</si>
  <si>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</si>
  <si>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</si>
  <si>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</si>
  <si>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</si>
  <si>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</si>
  <si>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</si>
  <si>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</si>
  <si>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</si>
  <si>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</si>
  <si>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</si>
  <si>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</si>
  <si>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</si>
  <si>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</si>
  <si>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</si>
  <si>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</si>
  <si>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</si>
  <si>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</si>
  <si>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</si>
  <si>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</si>
  <si>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</si>
  <si>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</si>
  <si>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</si>
  <si>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</si>
  <si>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</si>
  <si>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</si>
  <si>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</si>
  <si>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</si>
  <si>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</si>
  <si>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</si>
  <si>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</si>
  <si>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</si>
  <si>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</si>
  <si>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</si>
  <si>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</si>
  <si>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</si>
  <si>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</si>
  <si>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</si>
  <si>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</si>
  <si>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</si>
  <si>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</si>
  <si>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</si>
  <si>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</si>
  <si>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</si>
  <si>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</si>
  <si>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</si>
  <si>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</si>
  <si>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</si>
  <si>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</si>
  <si>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</si>
  <si>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</si>
  <si>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</si>
  <si>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</si>
  <si>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</si>
  <si>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</si>
  <si>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</si>
  <si>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</si>
  <si>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</si>
  <si>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</si>
  <si>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</si>
  <si>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</si>
  <si>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</si>
  <si>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</si>
  <si>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</si>
  <si>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</si>
  <si>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</si>
  <si>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</si>
  <si>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</si>
  <si>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</si>
  <si>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</si>
  <si>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</si>
  <si>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佐那河内村は、豊かな自然と園瀬川の清流が自慢で、村民の環境保全に対する意識が高いため、⑧表の水洗化率はR2で98.21%と全国平均の84.70%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R2では、汚水処理原価はR1 より上昇し、経費回収率については増加している。また、汚水処理原価は全国平均約275円に対し、約181円であり、経費回収率についても84.24%と高い水準を維持している。
　佐那河内村の汚水処理については、経営の健全性を示す、①表の収益的収支比率では71.35%と高い比率となっているが、単年度収支で黒字となる100％を下回っており経営改善に向けた取り組みが必要である。
　今後については、人口減少による料金収入の減少も見込まれることから、適正な維持管理体制の構築と、更なる汚水処理原価を下げる方策を検討する必要性があり、今後も経営改善に向けた取り組みが必要である。
</t>
    <phoneticPr fontId="4"/>
  </si>
  <si>
    <t xml:space="preserve">　佐那河内村では、H28～H30に仁井田処理施設と宮前処理施設の統合工事と施設機能回復工事を行った。これで6箇所あった汚水処理施設は4箇所に再編された。この事業実施により、村内全ての施設で機能回復工事が完了することとなる。各処理場における機能回復工事により、施設内機器についてはほぼ更新された。
　しかし、汚水処理施設内では機器の耐用年数が標準よりも短くなることも多く、また突発的な故障による修繕費の増加は避けられないことから、今後は機器の耐用年数を延ばすため適正な維持管理を行う必要がある。
</t>
    <phoneticPr fontId="4"/>
  </si>
  <si>
    <t xml:space="preserve">　佐那河内村の汚水処理については、経営の健全性を示す、①表の収益的収支比率では71.35%と高い比率となっているが、単年度収支で黒字となる100％を下回っており経営改善に向けた取り組みが必要である。
　また、近い将来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</si>
</sst>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A1-48C7-83FC-EF0708FFD363}"/>
            </c:ext>
          </c:extLst>
        </c:ser>
        <c:dLbls>
          <c:showLegendKey val="0"/>
          <c:showVal val="0"/>
          <c:showCatName val="0"/>
          <c:showSerName val="0"/>
          <c:showPercent val="0"/>
          <c:showBubbleSize val="0"/>
        </c:dLbls>
        <c:gapWidth val="150"/>
        <c:axId val="293941008"/>
        <c:axId val="29394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F6A1-48C7-83FC-EF0708FFD363}"/>
            </c:ext>
          </c:extLst>
        </c:ser>
        <c:dLbls>
          <c:showLegendKey val="0"/>
          <c:showVal val="0"/>
          <c:showCatName val="0"/>
          <c:showSerName val="0"/>
          <c:showPercent val="0"/>
          <c:showBubbleSize val="0"/>
        </c:dLbls>
        <c:marker val="1"/>
        <c:smooth val="0"/>
        <c:axId val="293941008"/>
        <c:axId val="293941400"/>
      </c:lineChart>
      <c:dateAx>
        <c:axId val="293941008"/>
        <c:scaling>
          <c:orientation val="minMax"/>
        </c:scaling>
        <c:delete val="1"/>
        <c:axPos val="b"/>
        <c:numFmt formatCode="&quot;H&quot;yy" sourceLinked="1"/>
        <c:majorTickMark val="none"/>
        <c:minorTickMark val="none"/>
        <c:tickLblPos val="none"/>
        <c:crossAx val="293941400"/>
        <c:crosses val="autoZero"/>
        <c:auto val="1"/>
        <c:lblOffset val="100"/>
        <c:baseTimeUnit val="years"/>
      </c:dateAx>
      <c:valAx>
        <c:axId val="29394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4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69.55</c:v>
                </c:pt>
                <c:pt idx="1">
                  <c:v>72.34</c:v>
                </c:pt>
                <c:pt idx="2">
                  <c:v>78.459999999999994</c:v>
                </c:pt>
                <c:pt idx="3">
                  <c:v>67.02</c:v>
                </c:pt>
                <c:pt idx="4">
                  <c:v>66.489999999999995</c:v>
                </c:pt>
              </c:numCache>
            </c:numRef>
          </c:val>
          <c:extLst xmlns:c16r2="http://schemas.microsoft.com/office/drawing/2015/06/chart">
            <c:ext xmlns:c16="http://schemas.microsoft.com/office/drawing/2014/chart" uri="{C3380CC4-5D6E-409C-BE32-E72D297353CC}">
              <c16:uniqueId val="{00000000-7874-4E3B-99A9-3BCB0D7DDCB7}"/>
            </c:ext>
          </c:extLst>
        </c:ser>
        <c:dLbls>
          <c:showLegendKey val="0"/>
          <c:showVal val="0"/>
          <c:showCatName val="0"/>
          <c:showSerName val="0"/>
          <c:showPercent val="0"/>
          <c:showBubbleSize val="0"/>
        </c:dLbls>
        <c:gapWidth val="150"/>
        <c:axId val="297800936"/>
        <c:axId val="29780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7874-4E3B-99A9-3BCB0D7DDCB7}"/>
            </c:ext>
          </c:extLst>
        </c:ser>
        <c:dLbls>
          <c:showLegendKey val="0"/>
          <c:showVal val="0"/>
          <c:showCatName val="0"/>
          <c:showSerName val="0"/>
          <c:showPercent val="0"/>
          <c:showBubbleSize val="0"/>
        </c:dLbls>
        <c:marker val="1"/>
        <c:smooth val="0"/>
        <c:axId val="297800936"/>
        <c:axId val="297801328"/>
      </c:lineChart>
      <c:dateAx>
        <c:axId val="297800936"/>
        <c:scaling>
          <c:orientation val="minMax"/>
        </c:scaling>
        <c:delete val="1"/>
        <c:axPos val="b"/>
        <c:numFmt formatCode="&quot;H&quot;yy" sourceLinked="1"/>
        <c:majorTickMark val="none"/>
        <c:minorTickMark val="none"/>
        <c:tickLblPos val="none"/>
        <c:crossAx val="297801328"/>
        <c:crosses val="autoZero"/>
        <c:auto val="1"/>
        <c:lblOffset val="100"/>
        <c:baseTimeUnit val="years"/>
      </c:dateAx>
      <c:valAx>
        <c:axId val="29780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0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97.56</c:v>
                </c:pt>
                <c:pt idx="1">
                  <c:v>98.2</c:v>
                </c:pt>
                <c:pt idx="2">
                  <c:v>98.2</c:v>
                </c:pt>
                <c:pt idx="3">
                  <c:v>98.29</c:v>
                </c:pt>
                <c:pt idx="4">
                  <c:v>98.21</c:v>
                </c:pt>
              </c:numCache>
            </c:numRef>
          </c:val>
          <c:extLst xmlns:c16r2="http://schemas.microsoft.com/office/drawing/2015/06/chart">
            <c:ext xmlns:c16="http://schemas.microsoft.com/office/drawing/2014/chart" uri="{C3380CC4-5D6E-409C-BE32-E72D297353CC}">
              <c16:uniqueId val="{00000000-9A1C-4E63-BCA3-9808CC36F802}"/>
            </c:ext>
          </c:extLst>
        </c:ser>
        <c:dLbls>
          <c:showLegendKey val="0"/>
          <c:showVal val="0"/>
          <c:showCatName val="0"/>
          <c:showSerName val="0"/>
          <c:showPercent val="0"/>
          <c:showBubbleSize val="0"/>
        </c:dLbls>
        <c:gapWidth val="150"/>
        <c:axId val="297802504"/>
        <c:axId val="29780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9A1C-4E63-BCA3-9808CC36F802}"/>
            </c:ext>
          </c:extLst>
        </c:ser>
        <c:dLbls>
          <c:showLegendKey val="0"/>
          <c:showVal val="0"/>
          <c:showCatName val="0"/>
          <c:showSerName val="0"/>
          <c:showPercent val="0"/>
          <c:showBubbleSize val="0"/>
        </c:dLbls>
        <c:marker val="1"/>
        <c:smooth val="0"/>
        <c:axId val="297802504"/>
        <c:axId val="297802896"/>
      </c:lineChart>
      <c:dateAx>
        <c:axId val="297802504"/>
        <c:scaling>
          <c:orientation val="minMax"/>
        </c:scaling>
        <c:delete val="1"/>
        <c:axPos val="b"/>
        <c:numFmt formatCode="&quot;H&quot;yy" sourceLinked="1"/>
        <c:majorTickMark val="none"/>
        <c:minorTickMark val="none"/>
        <c:tickLblPos val="none"/>
        <c:crossAx val="297802896"/>
        <c:crosses val="autoZero"/>
        <c:auto val="1"/>
        <c:lblOffset val="100"/>
        <c:baseTimeUnit val="years"/>
      </c:dateAx>
      <c:valAx>
        <c:axId val="2978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0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75.180000000000007</c:v>
                </c:pt>
                <c:pt idx="1">
                  <c:v>75.61</c:v>
                </c:pt>
                <c:pt idx="2">
                  <c:v>72.89</c:v>
                </c:pt>
                <c:pt idx="3">
                  <c:v>76.2</c:v>
                </c:pt>
                <c:pt idx="4">
                  <c:v>71.349999999999994</c:v>
                </c:pt>
              </c:numCache>
            </c:numRef>
          </c:val>
          <c:extLst xmlns:c16r2="http://schemas.microsoft.com/office/drawing/2015/06/chart">
            <c:ext xmlns:c16="http://schemas.microsoft.com/office/drawing/2014/chart" uri="{C3380CC4-5D6E-409C-BE32-E72D297353CC}">
              <c16:uniqueId val="{00000000-4BF6-46BF-A4DF-F28CDE44B0CE}"/>
            </c:ext>
          </c:extLst>
        </c:ser>
        <c:dLbls>
          <c:showLegendKey val="0"/>
          <c:showVal val="0"/>
          <c:showCatName val="0"/>
          <c:showSerName val="0"/>
          <c:showPercent val="0"/>
          <c:showBubbleSize val="0"/>
        </c:dLbls>
        <c:gapWidth val="150"/>
        <c:axId val="293942576"/>
        <c:axId val="29394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F6-46BF-A4DF-F28CDE44B0CE}"/>
            </c:ext>
          </c:extLst>
        </c:ser>
        <c:dLbls>
          <c:showLegendKey val="0"/>
          <c:showVal val="0"/>
          <c:showCatName val="0"/>
          <c:showSerName val="0"/>
          <c:showPercent val="0"/>
          <c:showBubbleSize val="0"/>
        </c:dLbls>
        <c:marker val="1"/>
        <c:smooth val="0"/>
        <c:axId val="293942576"/>
        <c:axId val="293942968"/>
      </c:lineChart>
      <c:dateAx>
        <c:axId val="293942576"/>
        <c:scaling>
          <c:orientation val="minMax"/>
        </c:scaling>
        <c:delete val="1"/>
        <c:axPos val="b"/>
        <c:numFmt formatCode="&quot;H&quot;yy" sourceLinked="1"/>
        <c:majorTickMark val="none"/>
        <c:minorTickMark val="none"/>
        <c:tickLblPos val="none"/>
        <c:crossAx val="293942968"/>
        <c:crosses val="autoZero"/>
        <c:auto val="1"/>
        <c:lblOffset val="100"/>
        <c:baseTimeUnit val="years"/>
      </c:dateAx>
      <c:valAx>
        <c:axId val="29394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4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3F-4179-BAD3-50A7D7E64583}"/>
            </c:ext>
          </c:extLst>
        </c:ser>
        <c:dLbls>
          <c:showLegendKey val="0"/>
          <c:showVal val="0"/>
          <c:showCatName val="0"/>
          <c:showSerName val="0"/>
          <c:showPercent val="0"/>
          <c:showBubbleSize val="0"/>
        </c:dLbls>
        <c:gapWidth val="150"/>
        <c:axId val="292810808"/>
        <c:axId val="292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3F-4179-BAD3-50A7D7E64583}"/>
            </c:ext>
          </c:extLst>
        </c:ser>
        <c:dLbls>
          <c:showLegendKey val="0"/>
          <c:showVal val="0"/>
          <c:showCatName val="0"/>
          <c:showSerName val="0"/>
          <c:showPercent val="0"/>
          <c:showBubbleSize val="0"/>
        </c:dLbls>
        <c:marker val="1"/>
        <c:smooth val="0"/>
        <c:axId val="292810808"/>
        <c:axId val="292811200"/>
      </c:lineChart>
      <c:dateAx>
        <c:axId val="292810808"/>
        <c:scaling>
          <c:orientation val="minMax"/>
        </c:scaling>
        <c:delete val="1"/>
        <c:axPos val="b"/>
        <c:numFmt formatCode="&quot;H&quot;yy" sourceLinked="1"/>
        <c:majorTickMark val="none"/>
        <c:minorTickMark val="none"/>
        <c:tickLblPos val="none"/>
        <c:crossAx val="292811200"/>
        <c:crosses val="autoZero"/>
        <c:auto val="1"/>
        <c:lblOffset val="100"/>
        <c:baseTimeUnit val="years"/>
      </c:dateAx>
      <c:valAx>
        <c:axId val="292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1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99-4AD0-945F-78268016B84F}"/>
            </c:ext>
          </c:extLst>
        </c:ser>
        <c:dLbls>
          <c:showLegendKey val="0"/>
          <c:showVal val="0"/>
          <c:showCatName val="0"/>
          <c:showSerName val="0"/>
          <c:showPercent val="0"/>
          <c:showBubbleSize val="0"/>
        </c:dLbls>
        <c:gapWidth val="150"/>
        <c:axId val="297590384"/>
        <c:axId val="29759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99-4AD0-945F-78268016B84F}"/>
            </c:ext>
          </c:extLst>
        </c:ser>
        <c:dLbls>
          <c:showLegendKey val="0"/>
          <c:showVal val="0"/>
          <c:showCatName val="0"/>
          <c:showSerName val="0"/>
          <c:showPercent val="0"/>
          <c:showBubbleSize val="0"/>
        </c:dLbls>
        <c:marker val="1"/>
        <c:smooth val="0"/>
        <c:axId val="297590384"/>
        <c:axId val="297590776"/>
      </c:lineChart>
      <c:dateAx>
        <c:axId val="297590384"/>
        <c:scaling>
          <c:orientation val="minMax"/>
        </c:scaling>
        <c:delete val="1"/>
        <c:axPos val="b"/>
        <c:numFmt formatCode="&quot;H&quot;yy" sourceLinked="1"/>
        <c:majorTickMark val="none"/>
        <c:minorTickMark val="none"/>
        <c:tickLblPos val="none"/>
        <c:crossAx val="297590776"/>
        <c:crosses val="autoZero"/>
        <c:auto val="1"/>
        <c:lblOffset val="100"/>
        <c:baseTimeUnit val="years"/>
      </c:dateAx>
      <c:valAx>
        <c:axId val="29759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9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C6-49AC-AD30-CEF2FE5720C3}"/>
            </c:ext>
          </c:extLst>
        </c:ser>
        <c:dLbls>
          <c:showLegendKey val="0"/>
          <c:showVal val="0"/>
          <c:showCatName val="0"/>
          <c:showSerName val="0"/>
          <c:showPercent val="0"/>
          <c:showBubbleSize val="0"/>
        </c:dLbls>
        <c:gapWidth val="150"/>
        <c:axId val="297591952"/>
        <c:axId val="29759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C6-49AC-AD30-CEF2FE5720C3}"/>
            </c:ext>
          </c:extLst>
        </c:ser>
        <c:dLbls>
          <c:showLegendKey val="0"/>
          <c:showVal val="0"/>
          <c:showCatName val="0"/>
          <c:showSerName val="0"/>
          <c:showPercent val="0"/>
          <c:showBubbleSize val="0"/>
        </c:dLbls>
        <c:marker val="1"/>
        <c:smooth val="0"/>
        <c:axId val="297591952"/>
        <c:axId val="297592344"/>
      </c:lineChart>
      <c:dateAx>
        <c:axId val="297591952"/>
        <c:scaling>
          <c:orientation val="minMax"/>
        </c:scaling>
        <c:delete val="1"/>
        <c:axPos val="b"/>
        <c:numFmt formatCode="&quot;H&quot;yy" sourceLinked="1"/>
        <c:majorTickMark val="none"/>
        <c:minorTickMark val="none"/>
        <c:tickLblPos val="none"/>
        <c:crossAx val="297592344"/>
        <c:crosses val="autoZero"/>
        <c:auto val="1"/>
        <c:lblOffset val="100"/>
        <c:baseTimeUnit val="years"/>
      </c:dateAx>
      <c:valAx>
        <c:axId val="29759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9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B6-4403-854E-F1062868098A}"/>
            </c:ext>
          </c:extLst>
        </c:ser>
        <c:dLbls>
          <c:showLegendKey val="0"/>
          <c:showVal val="0"/>
          <c:showCatName val="0"/>
          <c:showSerName val="0"/>
          <c:showPercent val="0"/>
          <c:showBubbleSize val="0"/>
        </c:dLbls>
        <c:gapWidth val="150"/>
        <c:axId val="297593520"/>
        <c:axId val="29759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B6-4403-854E-F1062868098A}"/>
            </c:ext>
          </c:extLst>
        </c:ser>
        <c:dLbls>
          <c:showLegendKey val="0"/>
          <c:showVal val="0"/>
          <c:showCatName val="0"/>
          <c:showSerName val="0"/>
          <c:showPercent val="0"/>
          <c:showBubbleSize val="0"/>
        </c:dLbls>
        <c:marker val="1"/>
        <c:smooth val="0"/>
        <c:axId val="297593520"/>
        <c:axId val="297593912"/>
      </c:lineChart>
      <c:dateAx>
        <c:axId val="297593520"/>
        <c:scaling>
          <c:orientation val="minMax"/>
        </c:scaling>
        <c:delete val="1"/>
        <c:axPos val="b"/>
        <c:numFmt formatCode="&quot;H&quot;yy" sourceLinked="1"/>
        <c:majorTickMark val="none"/>
        <c:minorTickMark val="none"/>
        <c:tickLblPos val="none"/>
        <c:crossAx val="297593912"/>
        <c:crosses val="autoZero"/>
        <c:auto val="1"/>
        <c:lblOffset val="100"/>
        <c:baseTimeUnit val="years"/>
      </c:dateAx>
      <c:valAx>
        <c:axId val="2975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9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3662.03</c:v>
                </c:pt>
                <c:pt idx="2">
                  <c:v>3252.96</c:v>
                </c:pt>
                <c:pt idx="3">
                  <c:v>3063.13</c:v>
                </c:pt>
                <c:pt idx="4">
                  <c:v>2731.69</c:v>
                </c:pt>
              </c:numCache>
            </c:numRef>
          </c:val>
          <c:extLst xmlns:c16r2="http://schemas.microsoft.com/office/drawing/2015/06/chart">
            <c:ext xmlns:c16="http://schemas.microsoft.com/office/drawing/2014/chart" uri="{C3380CC4-5D6E-409C-BE32-E72D297353CC}">
              <c16:uniqueId val="{00000000-E867-4799-A5FB-FF500401C60C}"/>
            </c:ext>
          </c:extLst>
        </c:ser>
        <c:dLbls>
          <c:showLegendKey val="0"/>
          <c:showVal val="0"/>
          <c:showCatName val="0"/>
          <c:showSerName val="0"/>
          <c:showPercent val="0"/>
          <c:showBubbleSize val="0"/>
        </c:dLbls>
        <c:gapWidth val="150"/>
        <c:axId val="297648512"/>
        <c:axId val="29764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E867-4799-A5FB-FF500401C60C}"/>
            </c:ext>
          </c:extLst>
        </c:ser>
        <c:dLbls>
          <c:showLegendKey val="0"/>
          <c:showVal val="0"/>
          <c:showCatName val="0"/>
          <c:showSerName val="0"/>
          <c:showPercent val="0"/>
          <c:showBubbleSize val="0"/>
        </c:dLbls>
        <c:marker val="1"/>
        <c:smooth val="0"/>
        <c:axId val="297648512"/>
        <c:axId val="297648904"/>
      </c:lineChart>
      <c:dateAx>
        <c:axId val="297648512"/>
        <c:scaling>
          <c:orientation val="minMax"/>
        </c:scaling>
        <c:delete val="1"/>
        <c:axPos val="b"/>
        <c:numFmt formatCode="&quot;H&quot;yy" sourceLinked="1"/>
        <c:majorTickMark val="none"/>
        <c:minorTickMark val="none"/>
        <c:tickLblPos val="none"/>
        <c:crossAx val="297648904"/>
        <c:crosses val="autoZero"/>
        <c:auto val="1"/>
        <c:lblOffset val="100"/>
        <c:baseTimeUnit val="years"/>
      </c:dateAx>
      <c:valAx>
        <c:axId val="29764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92.54</c:v>
                </c:pt>
                <c:pt idx="1">
                  <c:v>92.13</c:v>
                </c:pt>
                <c:pt idx="2">
                  <c:v>82.73</c:v>
                </c:pt>
                <c:pt idx="3">
                  <c:v>83.53</c:v>
                </c:pt>
                <c:pt idx="4">
                  <c:v>84.24</c:v>
                </c:pt>
              </c:numCache>
            </c:numRef>
          </c:val>
          <c:extLst xmlns:c16r2="http://schemas.microsoft.com/office/drawing/2015/06/chart">
            <c:ext xmlns:c16="http://schemas.microsoft.com/office/drawing/2014/chart" uri="{C3380CC4-5D6E-409C-BE32-E72D297353CC}">
              <c16:uniqueId val="{00000000-F0A3-4BEE-8C2F-3E8E7903E677}"/>
            </c:ext>
          </c:extLst>
        </c:ser>
        <c:dLbls>
          <c:showLegendKey val="0"/>
          <c:showVal val="0"/>
          <c:showCatName val="0"/>
          <c:showSerName val="0"/>
          <c:showPercent val="0"/>
          <c:showBubbleSize val="0"/>
        </c:dLbls>
        <c:gapWidth val="150"/>
        <c:axId val="297650080"/>
        <c:axId val="2976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F0A3-4BEE-8C2F-3E8E7903E677}"/>
            </c:ext>
          </c:extLst>
        </c:ser>
        <c:dLbls>
          <c:showLegendKey val="0"/>
          <c:showVal val="0"/>
          <c:showCatName val="0"/>
          <c:showSerName val="0"/>
          <c:showPercent val="0"/>
          <c:showBubbleSize val="0"/>
        </c:dLbls>
        <c:marker val="1"/>
        <c:smooth val="0"/>
        <c:axId val="297650080"/>
        <c:axId val="297650472"/>
      </c:lineChart>
      <c:dateAx>
        <c:axId val="297650080"/>
        <c:scaling>
          <c:orientation val="minMax"/>
        </c:scaling>
        <c:delete val="1"/>
        <c:axPos val="b"/>
        <c:numFmt formatCode="&quot;H&quot;yy" sourceLinked="1"/>
        <c:majorTickMark val="none"/>
        <c:minorTickMark val="none"/>
        <c:tickLblPos val="none"/>
        <c:crossAx val="297650472"/>
        <c:crosses val="autoZero"/>
        <c:auto val="1"/>
        <c:lblOffset val="100"/>
        <c:baseTimeUnit val="years"/>
      </c:dateAx>
      <c:valAx>
        <c:axId val="2976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157.96</c:v>
                </c:pt>
                <c:pt idx="1">
                  <c:v>150</c:v>
                </c:pt>
                <c:pt idx="2">
                  <c:v>154.81</c:v>
                </c:pt>
                <c:pt idx="3">
                  <c:v>179.5</c:v>
                </c:pt>
                <c:pt idx="4">
                  <c:v>181.89</c:v>
                </c:pt>
              </c:numCache>
            </c:numRef>
          </c:val>
          <c:extLst xmlns:c16r2="http://schemas.microsoft.com/office/drawing/2015/06/chart">
            <c:ext xmlns:c16="http://schemas.microsoft.com/office/drawing/2014/chart" uri="{C3380CC4-5D6E-409C-BE32-E72D297353CC}">
              <c16:uniqueId val="{00000000-5151-4800-B2F9-CF4C3FEFD03A}"/>
            </c:ext>
          </c:extLst>
        </c:ser>
        <c:dLbls>
          <c:showLegendKey val="0"/>
          <c:showVal val="0"/>
          <c:showCatName val="0"/>
          <c:showSerName val="0"/>
          <c:showPercent val="0"/>
          <c:showBubbleSize val="0"/>
        </c:dLbls>
        <c:gapWidth val="150"/>
        <c:axId val="297799368"/>
        <c:axId val="29779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5151-4800-B2F9-CF4C3FEFD03A}"/>
            </c:ext>
          </c:extLst>
        </c:ser>
        <c:dLbls>
          <c:showLegendKey val="0"/>
          <c:showVal val="0"/>
          <c:showCatName val="0"/>
          <c:showSerName val="0"/>
          <c:showPercent val="0"/>
          <c:showBubbleSize val="0"/>
        </c:dLbls>
        <c:marker val="1"/>
        <c:smooth val="0"/>
        <c:axId val="297799368"/>
        <c:axId val="297799760"/>
      </c:lineChart>
      <c:dateAx>
        <c:axId val="297799368"/>
        <c:scaling>
          <c:orientation val="minMax"/>
        </c:scaling>
        <c:delete val="1"/>
        <c:axPos val="b"/>
        <c:numFmt formatCode="&quot;H&quot;yy" sourceLinked="1"/>
        <c:majorTickMark val="none"/>
        <c:minorTickMark val="none"/>
        <c:tickLblPos val="none"/>
        <c:crossAx val="297799760"/>
        <c:crosses val="autoZero"/>
        <c:auto val="1"/>
        <c:lblOffset val="100"/>
        <c:baseTimeUnit val="years"/>
      </c:dateAx>
      <c:valAx>
        <c:axId val="29779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9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佐那河内村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2251</v>
      </c>
      <c r="AM8" s="51"/>
      <c r="AN8" s="51"/>
      <c r="AO8" s="51"/>
      <c r="AP8" s="51"/>
      <c r="AQ8" s="51"/>
      <c r="AR8" s="51"/>
      <c r="AS8" s="51"/>
      <c r="AT8" s="46">
        <f>データ!T6</f>
        <v>42.28</v>
      </c>
      <c r="AU8" s="46"/>
      <c r="AV8" s="46"/>
      <c r="AW8" s="46"/>
      <c r="AX8" s="46"/>
      <c r="AY8" s="46"/>
      <c r="AZ8" s="46"/>
      <c r="BA8" s="46"/>
      <c r="BB8" s="46">
        <f>データ!U6</f>
        <v>53.24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80.349999999999994</v>
      </c>
      <c r="Q10" s="46"/>
      <c r="R10" s="46"/>
      <c r="S10" s="46"/>
      <c r="T10" s="46"/>
      <c r="U10" s="46"/>
      <c r="V10" s="46"/>
      <c r="W10" s="46">
        <f>データ!Q6</f>
        <v>100.04</v>
      </c>
      <c r="X10" s="46"/>
      <c r="Y10" s="46"/>
      <c r="Z10" s="46"/>
      <c r="AA10" s="46"/>
      <c r="AB10" s="46"/>
      <c r="AC10" s="46"/>
      <c r="AD10" s="51">
        <f>データ!R6</f>
        <v>3870</v>
      </c>
      <c r="AE10" s="51"/>
      <c r="AF10" s="51"/>
      <c r="AG10" s="51"/>
      <c r="AH10" s="51"/>
      <c r="AI10" s="51"/>
      <c r="AJ10" s="51"/>
      <c r="AK10" s="2"/>
      <c r="AL10" s="51">
        <f>データ!V6</f>
        <v>1783</v>
      </c>
      <c r="AM10" s="51"/>
      <c r="AN10" s="51"/>
      <c r="AO10" s="51"/>
      <c r="AP10" s="51"/>
      <c r="AQ10" s="51"/>
      <c r="AR10" s="51"/>
      <c r="AS10" s="51"/>
      <c r="AT10" s="46">
        <f>データ!W6</f>
        <v>2.5499999999999998</v>
      </c>
      <c r="AU10" s="46"/>
      <c r="AV10" s="46"/>
      <c r="AW10" s="46"/>
      <c r="AX10" s="46"/>
      <c r="AY10" s="46"/>
      <c r="AZ10" s="46"/>
      <c r="BA10" s="46"/>
      <c r="BB10" s="46">
        <f>データ!X6</f>
        <v>699.22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44</v>
      </c>
      <c r="O86" s="26" t="str">
        <f>データ!EO6</f>
        <v>【0.16】</v>
      </c>
    </row>
  </sheetData>
  <sheetProtection algorithmName="SHA-512" hashValue="0WWYLo++Ju0AyqgWFbH32LqZ4BIrvYHSGzN3mnOO5nafe7059r0NYw9vso2fWXZ0ju1x3zRp0GGGyren13Doaw==" saltValue="wccStJSAbX/Fq7VWD4aK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363219</v>
      </c>
      <c r="D6" s="33">
        <f t="shared" si="3"/>
        <v>47</v>
      </c>
      <c r="E6" s="33">
        <f t="shared" si="3"/>
        <v>17</v>
      </c>
      <c r="F6" s="33">
        <f t="shared" si="3"/>
        <v>5</v>
      </c>
      <c r="G6" s="33">
        <f t="shared" si="3"/>
        <v>0</v>
      </c>
      <c r="H6" s="33" t="str">
        <f t="shared" si="3"/>
        <v>徳島県　佐那河内村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80.349999999999994</v>
      </c>
      <c r="Q6" s="34">
        <f t="shared" si="3"/>
        <v>100.04</v>
      </c>
      <c r="R6" s="34">
        <f t="shared" si="3"/>
        <v>3870</v>
      </c>
      <c r="S6" s="34">
        <f t="shared" si="3"/>
        <v>2251</v>
      </c>
      <c r="T6" s="34">
        <f t="shared" si="3"/>
        <v>42.28</v>
      </c>
      <c r="U6" s="34">
        <f t="shared" si="3"/>
        <v>53.24</v>
      </c>
      <c r="V6" s="34">
        <f t="shared" si="3"/>
        <v>1783</v>
      </c>
      <c r="W6" s="34">
        <f t="shared" si="3"/>
        <v>2.5499999999999998</v>
      </c>
      <c r="X6" s="34">
        <f t="shared" si="3"/>
        <v>699.22</v>
      </c>
      <c r="Y6" s="35">
        <f>IF(Y7="",NA(),Y7)</f>
        <v>75.180000000000007</v>
      </c>
      <c r="Z6" s="35">
        <f t="shared" ref="Z6:AH6" si="4">IF(Z7="",NA(),Z7)</f>
        <v>75.61</v>
      </c>
      <c r="AA6" s="35">
        <f t="shared" si="4"/>
        <v>72.89</v>
      </c>
      <c r="AB6" s="35">
        <f t="shared" si="4"/>
        <v>76.2</v>
      </c>
      <c r="AC6" s="35">
        <f t="shared" si="4"/>
        <v>71.349999999999994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3662.03</v>
      </c>
      <c r="BH6" s="35">
        <f t="shared" si="7"/>
        <v>3252.96</v>
      </c>
      <c r="BI6" s="35">
        <f t="shared" si="7"/>
        <v>3063.13</v>
      </c>
      <c r="BJ6" s="35">
        <f t="shared" si="7"/>
        <v>2731.69</v>
      </c>
      <c r="BK6" s="35">
        <f t="shared" si="7"/>
        <v>974.93</v>
      </c>
      <c r="BL6" s="35">
        <f t="shared" si="7"/>
        <v>855.8</v>
      </c>
      <c r="BM6" s="35">
        <f t="shared" si="7"/>
        <v>789.46</v>
      </c>
      <c r="BN6" s="35">
        <f t="shared" si="7"/>
        <v>826.83</v>
      </c>
      <c r="BO6" s="35">
        <f t="shared" si="7"/>
        <v>867.83</v>
      </c>
      <c r="BP6" s="34" t="str">
        <f>IF(BP7="","",IF(BP7="-","【-】","【"&amp;SUBSTITUTE(TEXT(BP7,"#,##0.00"),"-","△")&amp;"】"))</f>
        <v>【832.52】</v>
      </c>
      <c r="BQ6" s="35">
        <f>IF(BQ7="",NA(),BQ7)</f>
        <v>92.54</v>
      </c>
      <c r="BR6" s="35">
        <f t="shared" ref="BR6:BZ6" si="8">IF(BR7="",NA(),BR7)</f>
        <v>92.13</v>
      </c>
      <c r="BS6" s="35">
        <f t="shared" si="8"/>
        <v>82.73</v>
      </c>
      <c r="BT6" s="35">
        <f t="shared" si="8"/>
        <v>83.53</v>
      </c>
      <c r="BU6" s="35">
        <f t="shared" si="8"/>
        <v>84.24</v>
      </c>
      <c r="BV6" s="35">
        <f t="shared" si="8"/>
        <v>55.32</v>
      </c>
      <c r="BW6" s="35">
        <f t="shared" si="8"/>
        <v>59.8</v>
      </c>
      <c r="BX6" s="35">
        <f t="shared" si="8"/>
        <v>57.77</v>
      </c>
      <c r="BY6" s="35">
        <f t="shared" si="8"/>
        <v>57.31</v>
      </c>
      <c r="BZ6" s="35">
        <f t="shared" si="8"/>
        <v>57.08</v>
      </c>
      <c r="CA6" s="34" t="str">
        <f>IF(CA7="","",IF(CA7="-","【-】","【"&amp;SUBSTITUTE(TEXT(CA7,"#,##0.00"),"-","△")&amp;"】"))</f>
        <v>【60.94】</v>
      </c>
      <c r="CB6" s="35">
        <f>IF(CB7="",NA(),CB7)</f>
        <v>157.96</v>
      </c>
      <c r="CC6" s="35">
        <f t="shared" ref="CC6:CK6" si="9">IF(CC7="",NA(),CC7)</f>
        <v>150</v>
      </c>
      <c r="CD6" s="35">
        <f t="shared" si="9"/>
        <v>154.81</v>
      </c>
      <c r="CE6" s="35">
        <f t="shared" si="9"/>
        <v>179.5</v>
      </c>
      <c r="CF6" s="35">
        <f t="shared" si="9"/>
        <v>181.89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69.55</v>
      </c>
      <c r="CN6" s="35">
        <f t="shared" ref="CN6:CV6" si="10">IF(CN7="",NA(),CN7)</f>
        <v>72.34</v>
      </c>
      <c r="CO6" s="35">
        <f t="shared" si="10"/>
        <v>78.459999999999994</v>
      </c>
      <c r="CP6" s="35">
        <f t="shared" si="10"/>
        <v>67.02</v>
      </c>
      <c r="CQ6" s="35">
        <f t="shared" si="10"/>
        <v>66.489999999999995</v>
      </c>
      <c r="CR6" s="35">
        <f t="shared" si="10"/>
        <v>60.65</v>
      </c>
      <c r="CS6" s="35">
        <f t="shared" si="10"/>
        <v>51.75</v>
      </c>
      <c r="CT6" s="35">
        <f t="shared" si="10"/>
        <v>50.68</v>
      </c>
      <c r="CU6" s="35">
        <f t="shared" si="10"/>
        <v>50.14</v>
      </c>
      <c r="CV6" s="35">
        <f t="shared" si="10"/>
        <v>54.83</v>
      </c>
      <c r="CW6" s="34" t="str">
        <f>IF(CW7="","",IF(CW7="-","【-】","【"&amp;SUBSTITUTE(TEXT(CW7,"#,##0.00"),"-","△")&amp;"】"))</f>
        <v>【54.84】</v>
      </c>
      <c r="CX6" s="35">
        <f>IF(CX7="",NA(),CX7)</f>
        <v>97.56</v>
      </c>
      <c r="CY6" s="35">
        <f t="shared" ref="CY6:DG6" si="11">IF(CY7="",NA(),CY7)</f>
        <v>98.2</v>
      </c>
      <c r="CZ6" s="35">
        <f t="shared" si="11"/>
        <v>98.2</v>
      </c>
      <c r="DA6" s="35">
        <f t="shared" si="11"/>
        <v>98.29</v>
      </c>
      <c r="DB6" s="35">
        <f t="shared" si="11"/>
        <v>98.21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363219</v>
      </c>
      <c r="D7" s="37">
        <v>47</v>
      </c>
      <c r="E7" s="37">
        <v>17</v>
      </c>
      <c r="F7" s="37">
        <v>5</v>
      </c>
      <c r="G7" s="37">
        <v>0</v>
      </c>
      <c r="H7" s="37" t="s">
        <v>99</v>
      </c>
      <c r="I7" s="37" t="s">
        <v>100</v>
      </c>
      <c r="J7" s="37" t="s">
        <v>101</v>
      </c>
      <c r="K7" s="37" t="s">
        <v>102</v>
      </c>
      <c r="L7" s="37" t="s">
        <v>103</v>
      </c>
      <c r="M7" s="37" t="s">
        <v>104</v>
      </c>
      <c r="N7" s="38" t="s">
        <v>105</v>
      </c>
      <c r="O7" s="38" t="s">
        <v>106</v>
      </c>
      <c r="P7" s="38">
        <v>80.349999999999994</v>
      </c>
      <c r="Q7" s="38">
        <v>100.04</v>
      </c>
      <c r="R7" s="38">
        <v>3870</v>
      </c>
      <c r="S7" s="38">
        <v>2251</v>
      </c>
      <c r="T7" s="38">
        <v>42.28</v>
      </c>
      <c r="U7" s="38">
        <v>53.24</v>
      </c>
      <c r="V7" s="38">
        <v>1783</v>
      </c>
      <c r="W7" s="38">
        <v>2.5499999999999998</v>
      </c>
      <c r="X7" s="38">
        <v>699.22</v>
      </c>
      <c r="Y7" s="38">
        <v>75.180000000000007</v>
      </c>
      <c r="Z7" s="38">
        <v>75.61</v>
      </c>
      <c r="AA7" s="38">
        <v>72.89</v>
      </c>
      <c r="AB7" s="38">
        <v>76.2</v>
      </c>
      <c r="AC7" s="38">
        <v>71.349999999999994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3662.03</v>
      </c>
      <c r="BH7" s="38">
        <v>3252.96</v>
      </c>
      <c r="BI7" s="38">
        <v>3063.13</v>
      </c>
      <c r="BJ7" s="38">
        <v>2731.69</v>
      </c>
      <c r="BK7" s="38">
        <v>974.93</v>
      </c>
      <c r="BL7" s="38">
        <v>855.8</v>
      </c>
      <c r="BM7" s="38">
        <v>789.46</v>
      </c>
      <c r="BN7" s="38">
        <v>826.83</v>
      </c>
      <c r="BO7" s="38">
        <v>867.83</v>
      </c>
      <c r="BP7" s="38">
        <v>832.52</v>
      </c>
      <c r="BQ7" s="38">
        <v>92.54</v>
      </c>
      <c r="BR7" s="38">
        <v>92.13</v>
      </c>
      <c r="BS7" s="38">
        <v>82.73</v>
      </c>
      <c r="BT7" s="38">
        <v>83.53</v>
      </c>
      <c r="BU7" s="38">
        <v>84.24</v>
      </c>
      <c r="BV7" s="38">
        <v>55.32</v>
      </c>
      <c r="BW7" s="38">
        <v>59.8</v>
      </c>
      <c r="BX7" s="38">
        <v>57.77</v>
      </c>
      <c r="BY7" s="38">
        <v>57.31</v>
      </c>
      <c r="BZ7" s="38">
        <v>57.08</v>
      </c>
      <c r="CA7" s="38">
        <v>60.94</v>
      </c>
      <c r="CB7" s="38">
        <v>157.96</v>
      </c>
      <c r="CC7" s="38">
        <v>150</v>
      </c>
      <c r="CD7" s="38">
        <v>154.81</v>
      </c>
      <c r="CE7" s="38">
        <v>179.5</v>
      </c>
      <c r="CF7" s="38">
        <v>181.89</v>
      </c>
      <c r="CG7" s="38">
        <v>283.17</v>
      </c>
      <c r="CH7" s="38">
        <v>263.76</v>
      </c>
      <c r="CI7" s="38">
        <v>274.35000000000002</v>
      </c>
      <c r="CJ7" s="38">
        <v>273.52</v>
      </c>
      <c r="CK7" s="38">
        <v>274.99</v>
      </c>
      <c r="CL7" s="38">
        <v>253.04</v>
      </c>
      <c r="CM7" s="38">
        <v>69.55</v>
      </c>
      <c r="CN7" s="38">
        <v>72.34</v>
      </c>
      <c r="CO7" s="38">
        <v>78.459999999999994</v>
      </c>
      <c r="CP7" s="38">
        <v>67.02</v>
      </c>
      <c r="CQ7" s="38">
        <v>66.489999999999995</v>
      </c>
      <c r="CR7" s="38">
        <v>60.65</v>
      </c>
      <c r="CS7" s="38">
        <v>51.75</v>
      </c>
      <c r="CT7" s="38">
        <v>50.68</v>
      </c>
      <c r="CU7" s="38">
        <v>50.14</v>
      </c>
      <c r="CV7" s="38">
        <v>54.83</v>
      </c>
      <c r="CW7" s="38">
        <v>54.84</v>
      </c>
      <c r="CX7" s="38">
        <v>97.56</v>
      </c>
      <c r="CY7" s="38">
        <v>98.2</v>
      </c>
      <c r="CZ7" s="38">
        <v>98.2</v>
      </c>
      <c r="DA7" s="38">
        <v>98.29</v>
      </c>
      <c r="DB7" s="38">
        <v>98.21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DATEVALUE($B7+12-B11&amp;"/1/"&amp;B12)</f>
        <v>46753</v>
      </c>
      <c r="C10" s="41">
        <f>DATEVALUE($B7+12-C11&amp;"/1/"&amp;C12)</f>
        <v>47119</v>
      </c>
      <c r="D10" s="41">
        <f>DATEVALUE($B7+12-D11&amp;"/1/"&amp;D12)</f>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2022-01-26T07:09:18Z</cp:lastPrinted>
  <dcterms:created xsi:type="dcterms:W3CDTF">2021-12-03T08:01:35Z</dcterms:created>
  <dcterms:modified xsi:type="dcterms:W3CDTF">2022-01-26T07:37:32Z</dcterms:modified>
  <cp:category/>
</cp:coreProperties>
</file>