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0263\Desktop\"/>
    </mc:Choice>
  </mc:AlternateContent>
  <workbookProtection workbookAlgorithmName="SHA-512" workbookHashValue="7paJ9cF7uZvWWLZQ/F1v8KHTA5znklQVyU3ThOcesbVzatwbAevjq266W+l8p90LFf4DCKtZ/2KTWUCmycVecw==" workbookSaltValue="LcJ+uh9D9uLShvUKUCKBqg==" workbookSpinCount="100000" lockStructure="1"/>
  <bookViews>
    <workbookView xWindow="0" yWindow="0" windowWidth="28800" windowHeight="1245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<sst xmlns="http://schemas.openxmlformats.org/spreadsheetml/2006/main" count="236" uniqueCount="119">
  <si>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</si>
  <si>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</si>
  <si>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</si>
  <si>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</si>
  <si>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</si>
  <si>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</si>
  <si>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</si>
  <si>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</si>
  <si>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</si>
  <si>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</si>
  <si>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</si>
  <si>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</si>
  <si>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</si>
  <si>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</si>
  <si>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</si>
  <si>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</si>
  <si>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</si>
  <si>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</si>
  <si>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</si>
  <si>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</si>
  <si>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</si>
  <si>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</si>
  <si>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</si>
  <si>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</si>
  <si>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</si>
  <si>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</si>
  <si>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</si>
  <si>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</si>
  <si>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</si>
  <si>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</si>
  <si>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</si>
  <si>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</si>
  <si>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</si>
  <si>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</si>
  <si>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</si>
  <si>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</si>
  <si>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</si>
  <si>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</si>
  <si>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</si>
  <si>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</si>
  <si>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</si>
  <si>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</si>
  <si>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</si>
  <si>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</si>
  <si>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</si>
  <si>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</si>
  <si>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</si>
  <si>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</si>
  <si>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</si>
  <si>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</si>
  <si>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</si>
  <si>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</si>
  <si>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</si>
  <si>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</si>
  <si>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</si>
  <si>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</si>
  <si>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</si>
  <si>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</si>
  <si>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</si>
  <si>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</si>
  <si>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</si>
  <si>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</si>
  <si>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</si>
  <si>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</si>
  <si>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</si>
  <si>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</si>
  <si>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</si>
  <si>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</si>
  <si>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</si>
  <si>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</si>
  <si>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</si>
  <si>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</si>
  <si>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</si>
  <si>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</si>
  <si>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</si>
  <si>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</si>
  <si>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</si>
  <si>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</si>
  <si>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</si>
  <si>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</si>
  <si>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</si>
  <si>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</si>
  <si>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</si>
  <si>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</si>
  <si>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</si>
  <si>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</si>
  <si>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</si>
  <si>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</si>
  <si>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</si>
  <si>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</si>
  <si>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</si>
  <si>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</si>
  <si>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</si>
  <si>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</si>
  <si>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</si>
  <si>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</si>
  <si>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</si>
  <si>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</si>
  <si>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つるぎ町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</si>
  <si>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</si>
  <si>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</si>
  <si>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</si>
  <si>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</si>
  <si>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</si>
  <si>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</si>
  <si>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</si>
  <si>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</si>
  <si>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</si>
  <si>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</si>
  <si>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</si>
  <si>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</si>
  <si>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</si>
  <si>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</si>
  <si>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</si>
  <si>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</si>
  <si>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</si>
  <si>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・平成24年度に面整備が完了し、以降は各数値はほぼ横ばいで推移している。
・水洗化率も変動無く、今後も大幅な増加は見られない。
・経費回収率は平均より上回っているが、今後使用料収入の増加に努める必要がある。</t>
    <rPh sb="1" eb="3">
      <t>ヘイセイ</t>
    </rPh>
    <rPh sb="5" eb="7">
      <t>ネンド</t>
    </rPh>
    <rPh sb="8" eb="9">
      <t>メン</t>
    </rPh>
    <rPh sb="9" eb="11">
      <t>セイビ</t>
    </rPh>
    <rPh sb="12" eb="14">
      <t>カンリョウ</t>
    </rPh>
    <rPh sb="16" eb="18">
      <t>イコウ</t>
    </rPh>
    <rPh sb="19" eb="22">
      <t>カクスウチ</t>
    </rPh>
    <rPh sb="25" eb="26">
      <t>ヨコ</t>
    </rPh>
    <rPh sb="29" eb="31">
      <t>スイイ</t>
    </rPh>
    <rPh sb="38" eb="41">
      <t>スイセンカ</t>
    </rPh>
    <rPh sb="41" eb="42">
      <t>リツ</t>
    </rPh>
    <rPh sb="43" eb="45">
      <t>ヘンドウ</t>
    </rPh>
    <rPh sb="45" eb="46">
      <t>ナ</t>
    </rPh>
    <rPh sb="48" eb="50">
      <t>コンゴ</t>
    </rPh>
    <rPh sb="51" eb="53">
      <t>オオハバ</t>
    </rPh>
    <rPh sb="54" eb="56">
      <t>ゾウカ</t>
    </rPh>
    <rPh sb="57" eb="58">
      <t>ミ</t>
    </rPh>
    <rPh sb="65" eb="67">
      <t>ケイヒ</t>
    </rPh>
    <rPh sb="67" eb="70">
      <t>カイシュウリツ</t>
    </rPh>
    <rPh sb="71" eb="73">
      <t>ヘイキン</t>
    </rPh>
    <rPh sb="75" eb="77">
      <t>ウワマワ</t>
    </rPh>
    <rPh sb="83" eb="85">
      <t>コンゴ</t>
    </rPh>
    <rPh sb="85" eb="88">
      <t>シヨウリョウ</t>
    </rPh>
    <rPh sb="88" eb="90">
      <t>シュウニュウ</t>
    </rPh>
    <rPh sb="91" eb="93">
      <t>ゾウカ</t>
    </rPh>
    <rPh sb="94" eb="95">
      <t>ツト</t>
    </rPh>
    <rPh sb="97" eb="99">
      <t>ヒツヨウ</t>
    </rPh>
    <phoneticPr fontId="15"/>
  </si>
  <si>
    <t>・供用開始（平成21年度）後間もないため、現段階において老朽化は見受けられない。</t>
    <rPh sb="1" eb="3">
      <t>キョウヨウ</t>
    </rPh>
    <rPh sb="3" eb="5">
      <t>カイシ</t>
    </rPh>
    <rPh sb="6" eb="8">
      <t>ヘイセイ</t>
    </rPh>
    <rPh sb="10" eb="12">
      <t>ネンド</t>
    </rPh>
    <rPh sb="13" eb="14">
      <t>ゴ</t>
    </rPh>
    <rPh sb="14" eb="15">
      <t>マ</t>
    </rPh>
    <rPh sb="21" eb="24">
      <t>ゲンダンカイ</t>
    </rPh>
    <rPh sb="28" eb="31">
      <t>ロウキュウカ</t>
    </rPh>
    <rPh sb="32" eb="34">
      <t>ミウ</t>
    </rPh>
    <phoneticPr fontId="15"/>
  </si>
  <si>
    <t>・面整備が完了しており、大幅な収入増が見込めないため、以下の2点に重点をおく。
１．未接続世帯に対し、個別訪問など水洗化普及活動の徹底による有収水量の確保。
２．滞納世帯に対してより一層の徴収整理による料金収入の確保。
・将来的な施設の老朽化や人口減少対策として、加入促進等による料金収入の確保、施設の中･長期計画の策定による維持管理の効率化を図る。また、料金改定の検討も必要となる。</t>
    <rPh sb="1" eb="2">
      <t>メン</t>
    </rPh>
    <rPh sb="2" eb="4">
      <t>セイビ</t>
    </rPh>
    <rPh sb="5" eb="7">
      <t>カンリョウ</t>
    </rPh>
    <rPh sb="12" eb="14">
      <t>オオハバ</t>
    </rPh>
    <rPh sb="15" eb="18">
      <t>シュウニュウゾウ</t>
    </rPh>
    <rPh sb="19" eb="21">
      <t>ミコ</t>
    </rPh>
    <rPh sb="27" eb="29">
      <t>イカ</t>
    </rPh>
    <rPh sb="31" eb="32">
      <t>テン</t>
    </rPh>
    <rPh sb="33" eb="35">
      <t>ジュウテン</t>
    </rPh>
    <rPh sb="42" eb="45">
      <t>ミセツゾク</t>
    </rPh>
    <rPh sb="45" eb="47">
      <t>セタイ</t>
    </rPh>
    <rPh sb="48" eb="49">
      <t>タイ</t>
    </rPh>
    <rPh sb="51" eb="53">
      <t>コベツ</t>
    </rPh>
    <rPh sb="53" eb="55">
      <t>ホウモン</t>
    </rPh>
    <rPh sb="57" eb="60">
      <t>スイセンカ</t>
    </rPh>
    <rPh sb="60" eb="62">
      <t>フキュウ</t>
    </rPh>
    <rPh sb="62" eb="64">
      <t>カツドウ</t>
    </rPh>
    <rPh sb="65" eb="67">
      <t>テッテイ</t>
    </rPh>
    <rPh sb="70" eb="71">
      <t>ユウ</t>
    </rPh>
    <rPh sb="71" eb="72">
      <t>シュウ</t>
    </rPh>
    <rPh sb="72" eb="74">
      <t>スイリョウ</t>
    </rPh>
    <rPh sb="75" eb="77">
      <t>カクホ</t>
    </rPh>
    <rPh sb="81" eb="83">
      <t>タイノウ</t>
    </rPh>
    <rPh sb="83" eb="85">
      <t>セタイ</t>
    </rPh>
    <rPh sb="86" eb="87">
      <t>タイ</t>
    </rPh>
    <rPh sb="91" eb="93">
      <t>イッソウ</t>
    </rPh>
    <rPh sb="94" eb="96">
      <t>チョウシュウ</t>
    </rPh>
    <rPh sb="96" eb="98">
      <t>セイリ</t>
    </rPh>
    <rPh sb="101" eb="103">
      <t>リョウキン</t>
    </rPh>
    <rPh sb="103" eb="105">
      <t>シュウニュウ</t>
    </rPh>
    <rPh sb="106" eb="108">
      <t>カクホ</t>
    </rPh>
    <rPh sb="112" eb="115">
      <t>ショウライテキ</t>
    </rPh>
    <rPh sb="116" eb="118">
      <t>シセツ</t>
    </rPh>
    <rPh sb="119" eb="122">
      <t>ロウキュウカ</t>
    </rPh>
    <rPh sb="123" eb="125">
      <t>ジンコウ</t>
    </rPh>
    <rPh sb="125" eb="127">
      <t>ゲンショウ</t>
    </rPh>
    <rPh sb="127" eb="129">
      <t>タイサク</t>
    </rPh>
    <rPh sb="133" eb="135">
      <t>カニュウ</t>
    </rPh>
    <rPh sb="135" eb="137">
      <t>ソクシン</t>
    </rPh>
    <rPh sb="137" eb="138">
      <t>トウ</t>
    </rPh>
    <rPh sb="141" eb="143">
      <t>リョウキン</t>
    </rPh>
    <rPh sb="143" eb="145">
      <t>シュウニュウ</t>
    </rPh>
    <rPh sb="146" eb="148">
      <t>カクホ</t>
    </rPh>
    <rPh sb="149" eb="151">
      <t>シセツ</t>
    </rPh>
    <rPh sb="152" eb="153">
      <t>チュウ</t>
    </rPh>
    <rPh sb="164" eb="166">
      <t>イジ</t>
    </rPh>
    <rPh sb="166" eb="168">
      <t>カンリ</t>
    </rPh>
    <rPh sb="169" eb="172">
      <t>コウリツカ</t>
    </rPh>
    <rPh sb="173" eb="174">
      <t>ハカ</t>
    </rPh>
    <rPh sb="179" eb="181">
      <t>リョウキン</t>
    </rPh>
    <rPh sb="181" eb="183">
      <t>カイテイ</t>
    </rPh>
    <rPh sb="184" eb="186">
      <t>ケントウ</t>
    </rPh>
    <rPh sb="187" eb="189">
      <t>ヒツヨウ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</si>
</sst>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30-4D6C-BF99-578424151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085656"/>
        <c:axId val="364084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0.13</c:v>
                </c:pt>
                <c:pt idx="2">
                  <c:v>0.09</c:v>
                </c:pt>
                <c:pt idx="3">
                  <c:v>0.06</c:v>
                </c:pt>
                <c:pt idx="4">
                  <c:v>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30-4D6C-BF99-578424151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5656"/>
        <c:axId val="364084872"/>
      </c:lineChart>
      <c:dateAx>
        <c:axId val="3640856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4084872"/>
        <c:crosses val="autoZero"/>
        <c:auto val="1"/>
        <c:lblOffset val="100"/>
        <c:baseTimeUnit val="years"/>
      </c:dateAx>
      <c:valAx>
        <c:axId val="364084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085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</c:v>
                </c:pt>
                <c:pt idx="1">
                  <c:v>42.12</c:v>
                </c:pt>
                <c:pt idx="2">
                  <c:v>42.12</c:v>
                </c:pt>
                <c:pt idx="3">
                  <c:v>40.53</c:v>
                </c:pt>
                <c:pt idx="4">
                  <c:v>40.409999999999997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75-4A63-9F1A-8B626C6AE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089968"/>
        <c:axId val="364086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37.72</c:v>
                </c:pt>
                <c:pt idx="1">
                  <c:v>37.08</c:v>
                </c:pt>
                <c:pt idx="2">
                  <c:v>37.46</c:v>
                </c:pt>
                <c:pt idx="3">
                  <c:v>37.65</c:v>
                </c:pt>
                <c:pt idx="4">
                  <c:v>36.71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75-4A63-9F1A-8B626C6AE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9968"/>
        <c:axId val="364086440"/>
      </c:lineChart>
      <c:dateAx>
        <c:axId val="3640899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4086440"/>
        <c:crosses val="autoZero"/>
        <c:auto val="1"/>
        <c:lblOffset val="100"/>
        <c:baseTimeUnit val="years"/>
      </c:dateAx>
      <c:valAx>
        <c:axId val="364086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08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84.13</c:v>
                </c:pt>
                <c:pt idx="1">
                  <c:v>84.82</c:v>
                </c:pt>
                <c:pt idx="2">
                  <c:v>85.61</c:v>
                </c:pt>
                <c:pt idx="3">
                  <c:v>86.09</c:v>
                </c:pt>
                <c:pt idx="4">
                  <c:v>86.49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8B-4D28-B04C-92C8E6BD2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859816"/>
        <c:axId val="459858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68.459999999999994</c:v>
                </c:pt>
                <c:pt idx="1">
                  <c:v>67.22</c:v>
                </c:pt>
                <c:pt idx="2">
                  <c:v>67.459999999999994</c:v>
                </c:pt>
                <c:pt idx="3">
                  <c:v>67.37</c:v>
                </c:pt>
                <c:pt idx="4">
                  <c:v>70.05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8B-4D28-B04C-92C8E6BD2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859816"/>
        <c:axId val="459858248"/>
      </c:lineChart>
      <c:dateAx>
        <c:axId val="459859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9858248"/>
        <c:crosses val="autoZero"/>
        <c:auto val="1"/>
        <c:lblOffset val="100"/>
        <c:baseTimeUnit val="years"/>
      </c:dateAx>
      <c:valAx>
        <c:axId val="459858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859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100.04</c:v>
                </c:pt>
                <c:pt idx="1">
                  <c:v>99.58</c:v>
                </c:pt>
                <c:pt idx="2">
                  <c:v>100.93</c:v>
                </c:pt>
                <c:pt idx="3">
                  <c:v>99.15</c:v>
                </c:pt>
                <c:pt idx="4">
                  <c:v>100.71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C3-44DD-A295-C80EF767A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090360"/>
        <c:axId val="364091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C3-44DD-A295-C80EF767A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90360"/>
        <c:axId val="364091928"/>
      </c:lineChart>
      <c:dateAx>
        <c:axId val="364090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4091928"/>
        <c:crosses val="autoZero"/>
        <c:auto val="1"/>
        <c:lblOffset val="100"/>
        <c:baseTimeUnit val="years"/>
      </c:dateAx>
      <c:valAx>
        <c:axId val="364091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090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00-4970-A681-25E0C1684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085264"/>
        <c:axId val="36408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00-4970-A681-25E0C1684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5264"/>
        <c:axId val="364086048"/>
      </c:lineChart>
      <c:dateAx>
        <c:axId val="364085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4086048"/>
        <c:crosses val="autoZero"/>
        <c:auto val="1"/>
        <c:lblOffset val="100"/>
        <c:baseTimeUnit val="years"/>
      </c:dateAx>
      <c:valAx>
        <c:axId val="36408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08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09-429E-87F0-DC4DE9F3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088008"/>
        <c:axId val="36408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09-429E-87F0-DC4DE9F3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8008"/>
        <c:axId val="364087616"/>
      </c:lineChart>
      <c:dateAx>
        <c:axId val="3640880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64087616"/>
        <c:crosses val="autoZero"/>
        <c:auto val="1"/>
        <c:lblOffset val="100"/>
        <c:baseTimeUnit val="years"/>
      </c:dateAx>
      <c:valAx>
        <c:axId val="36408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4088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67-421A-9410-E85ACCD83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404208"/>
        <c:axId val="459400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67-421A-9410-E85ACCD83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04208"/>
        <c:axId val="459400680"/>
      </c:lineChart>
      <c:dateAx>
        <c:axId val="459404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9400680"/>
        <c:crosses val="autoZero"/>
        <c:auto val="1"/>
        <c:lblOffset val="100"/>
        <c:baseTimeUnit val="years"/>
      </c:dateAx>
      <c:valAx>
        <c:axId val="459400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40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ED-4855-8285-565EE573A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402248"/>
        <c:axId val="459403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ED-4855-8285-565EE573A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02248"/>
        <c:axId val="459403032"/>
      </c:lineChart>
      <c:dateAx>
        <c:axId val="459402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9403032"/>
        <c:crosses val="autoZero"/>
        <c:auto val="1"/>
        <c:lblOffset val="100"/>
        <c:baseTimeUnit val="years"/>
      </c:dateAx>
      <c:valAx>
        <c:axId val="459403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402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2375.23</c:v>
                </c:pt>
                <c:pt idx="1">
                  <c:v>1867.78</c:v>
                </c:pt>
                <c:pt idx="2">
                  <c:v>1676.85</c:v>
                </c:pt>
                <c:pt idx="3">
                  <c:v>1689.08</c:v>
                </c:pt>
                <c:pt idx="4">
                  <c:v>1445.52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4D-4AF2-B3D3-47D429165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407736"/>
        <c:axId val="45940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1592.72</c:v>
                </c:pt>
                <c:pt idx="1">
                  <c:v>1223.96</c:v>
                </c:pt>
                <c:pt idx="2">
                  <c:v>1269.1500000000001</c:v>
                </c:pt>
                <c:pt idx="3">
                  <c:v>1087.96</c:v>
                </c:pt>
                <c:pt idx="4">
                  <c:v>1209.45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4D-4AF2-B3D3-47D429165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07736"/>
        <c:axId val="459403424"/>
      </c:lineChart>
      <c:dateAx>
        <c:axId val="459407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9403424"/>
        <c:crosses val="autoZero"/>
        <c:auto val="1"/>
        <c:lblOffset val="100"/>
        <c:baseTimeUnit val="years"/>
      </c:dateAx>
      <c:valAx>
        <c:axId val="45940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407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76.510000000000005</c:v>
                </c:pt>
                <c:pt idx="1">
                  <c:v>77</c:v>
                </c:pt>
                <c:pt idx="2">
                  <c:v>78.39</c:v>
                </c:pt>
                <c:pt idx="3">
                  <c:v>78.59</c:v>
                </c:pt>
                <c:pt idx="4">
                  <c:v>80.150000000000006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51-4FEB-A333-C682A33AD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404992"/>
        <c:axId val="45940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53.7</c:v>
                </c:pt>
                <c:pt idx="1">
                  <c:v>61.54</c:v>
                </c:pt>
                <c:pt idx="2">
                  <c:v>63.97</c:v>
                </c:pt>
                <c:pt idx="3">
                  <c:v>59.67</c:v>
                </c:pt>
                <c:pt idx="4">
                  <c:v>55.93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51-4FEB-A333-C682A33AD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04992"/>
        <c:axId val="459406560"/>
      </c:lineChart>
      <c:dateAx>
        <c:axId val="45940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9406560"/>
        <c:crosses val="autoZero"/>
        <c:auto val="1"/>
        <c:lblOffset val="100"/>
        <c:baseTimeUnit val="years"/>
      </c:dateAx>
      <c:valAx>
        <c:axId val="45940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40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152.80000000000001</c:v>
                </c:pt>
                <c:pt idx="1">
                  <c:v>153.9</c:v>
                </c:pt>
                <c:pt idx="2">
                  <c:v>149.99</c:v>
                </c:pt>
                <c:pt idx="3">
                  <c:v>150</c:v>
                </c:pt>
                <c:pt idx="4">
                  <c:v>149.97999999999999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07-488F-9F55-0B9859B25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402640"/>
        <c:axId val="459405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300.35000000000002</c:v>
                </c:pt>
                <c:pt idx="1">
                  <c:v>267.86</c:v>
                </c:pt>
                <c:pt idx="2">
                  <c:v>256.82</c:v>
                </c:pt>
                <c:pt idx="3">
                  <c:v>270.60000000000002</c:v>
                </c:pt>
                <c:pt idx="4">
                  <c:v>289.60000000000002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07-488F-9F55-0B9859B25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02640"/>
        <c:axId val="459405384"/>
      </c:lineChart>
      <c:dateAx>
        <c:axId val="459402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9405384"/>
        <c:crosses val="autoZero"/>
        <c:auto val="1"/>
        <c:lblOffset val="100"/>
        <c:baseTimeUnit val="years"/>
      </c:dateAx>
      <c:valAx>
        <c:axId val="459405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40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Q58" zoomScaleNormal="100" workbookViewId="0">
      <selection activeCell="B60" sqref="B60:BJ6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9" t="str">
        <f>データ!H6</f>
        <v>徳島県　つるぎ町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特定環境保全公共下水道</v>
      </c>
      <c r="Q8" s="66"/>
      <c r="R8" s="66"/>
      <c r="S8" s="66"/>
      <c r="T8" s="66"/>
      <c r="U8" s="66"/>
      <c r="V8" s="66"/>
      <c r="W8" s="66" t="str">
        <f>データ!L6</f>
        <v>D3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63">
        <f>データ!S6</f>
        <v>8458</v>
      </c>
      <c r="AM8" s="63"/>
      <c r="AN8" s="63"/>
      <c r="AO8" s="63"/>
      <c r="AP8" s="63"/>
      <c r="AQ8" s="63"/>
      <c r="AR8" s="63"/>
      <c r="AS8" s="63"/>
      <c r="AT8" s="62">
        <f>データ!T6</f>
        <v>194.84</v>
      </c>
      <c r="AU8" s="62"/>
      <c r="AV8" s="62"/>
      <c r="AW8" s="62"/>
      <c r="AX8" s="62"/>
      <c r="AY8" s="62"/>
      <c r="AZ8" s="62"/>
      <c r="BA8" s="62"/>
      <c r="BB8" s="62">
        <f>データ!U6</f>
        <v>43.41</v>
      </c>
      <c r="BC8" s="62"/>
      <c r="BD8" s="62"/>
      <c r="BE8" s="62"/>
      <c r="BF8" s="62"/>
      <c r="BG8" s="62"/>
      <c r="BH8" s="62"/>
      <c r="BI8" s="62"/>
      <c r="BJ8" s="3"/>
      <c r="BK8" s="3"/>
      <c r="BL8" s="64" t="s">
        <v>10</v>
      </c>
      <c r="BM8" s="65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2" t="str">
        <f>データ!N6</f>
        <v>-</v>
      </c>
      <c r="C10" s="62"/>
      <c r="D10" s="62"/>
      <c r="E10" s="62"/>
      <c r="F10" s="62"/>
      <c r="G10" s="62"/>
      <c r="H10" s="62"/>
      <c r="I10" s="62" t="str">
        <f>データ!O6</f>
        <v>該当数値なし</v>
      </c>
      <c r="J10" s="62"/>
      <c r="K10" s="62"/>
      <c r="L10" s="62"/>
      <c r="M10" s="62"/>
      <c r="N10" s="62"/>
      <c r="O10" s="62"/>
      <c r="P10" s="62">
        <f>データ!P6</f>
        <v>24.65</v>
      </c>
      <c r="Q10" s="62"/>
      <c r="R10" s="62"/>
      <c r="S10" s="62"/>
      <c r="T10" s="62"/>
      <c r="U10" s="62"/>
      <c r="V10" s="62"/>
      <c r="W10" s="62">
        <f>データ!Q6</f>
        <v>106.74</v>
      </c>
      <c r="X10" s="62"/>
      <c r="Y10" s="62"/>
      <c r="Z10" s="62"/>
      <c r="AA10" s="62"/>
      <c r="AB10" s="62"/>
      <c r="AC10" s="62"/>
      <c r="AD10" s="63">
        <f>データ!R6</f>
        <v>2860</v>
      </c>
      <c r="AE10" s="63"/>
      <c r="AF10" s="63"/>
      <c r="AG10" s="63"/>
      <c r="AH10" s="63"/>
      <c r="AI10" s="63"/>
      <c r="AJ10" s="63"/>
      <c r="AK10" s="2"/>
      <c r="AL10" s="63">
        <f>データ!V6</f>
        <v>2057</v>
      </c>
      <c r="AM10" s="63"/>
      <c r="AN10" s="63"/>
      <c r="AO10" s="63"/>
      <c r="AP10" s="63"/>
      <c r="AQ10" s="63"/>
      <c r="AR10" s="63"/>
      <c r="AS10" s="63"/>
      <c r="AT10" s="62">
        <f>データ!W6</f>
        <v>0.89</v>
      </c>
      <c r="AU10" s="62"/>
      <c r="AV10" s="62"/>
      <c r="AW10" s="62"/>
      <c r="AX10" s="62"/>
      <c r="AY10" s="62"/>
      <c r="AZ10" s="62"/>
      <c r="BA10" s="62"/>
      <c r="BB10" s="62">
        <f>データ!X6</f>
        <v>2311.2399999999998</v>
      </c>
      <c r="BC10" s="62"/>
      <c r="BD10" s="62"/>
      <c r="BE10" s="62"/>
      <c r="BF10" s="62"/>
      <c r="BG10" s="62"/>
      <c r="BH10" s="62"/>
      <c r="BI10" s="62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46" t="s">
        <v>26</v>
      </c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8"/>
    </row>
    <row r="15" spans="1:78" ht="13.5" customHeight="1" x14ac:dyDescent="0.15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49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8" t="s">
        <v>116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8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8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8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8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8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8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8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8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8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8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8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8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8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8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8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8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8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8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8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8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8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8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8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8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8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8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8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8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8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8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8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8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8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8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80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8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80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8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8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8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8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8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8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8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8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8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8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8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8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8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8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8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8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8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8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6" t="s">
        <v>27</v>
      </c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9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8" t="s">
        <v>117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8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8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8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8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8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8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8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8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8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8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8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8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8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8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8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8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80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8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80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8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80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8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8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8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80"/>
    </row>
    <row r="60" spans="1:78" ht="13.5" customHeight="1" x14ac:dyDescent="0.15">
      <c r="A60" s="2"/>
      <c r="B60" s="43" t="s">
        <v>28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78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80"/>
    </row>
    <row r="61" spans="1:78" ht="13.5" customHeight="1" x14ac:dyDescent="0.15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78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8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8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8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6" t="s">
        <v>29</v>
      </c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9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8" t="s">
        <v>118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8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8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8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8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8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8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8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8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8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8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8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8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8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8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8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8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8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8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8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8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8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8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8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8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80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78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80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78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80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78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8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1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44</v>
      </c>
      <c r="N86" s="26" t="s">
        <v>44</v>
      </c>
      <c r="O86" s="26" t="str">
        <f>データ!EO6</f>
        <v>【0.30】</v>
      </c>
    </row>
  </sheetData>
  <sheetProtection algorithmName="SHA-512" hashValue="GWRo9Y+RYuC38Top/gYyiOMD6kIRzzC9TIHLrj2j88tsJ3a4q4rs9EyRGg80Z0RwoBDzm5C7sy+5PdmX9U+Tfg==" saltValue="VEX856idHaYiAikXUd5d2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1" t="s">
        <v>54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  <c r="Y3" s="77" t="s">
        <v>55</v>
      </c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 t="s">
        <v>56</v>
      </c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70" t="s">
        <v>58</v>
      </c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 t="s">
        <v>59</v>
      </c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 t="s">
        <v>60</v>
      </c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 t="s">
        <v>61</v>
      </c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 t="s">
        <v>62</v>
      </c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 t="s">
        <v>63</v>
      </c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 t="s">
        <v>64</v>
      </c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 t="s">
        <v>65</v>
      </c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 t="s">
        <v>66</v>
      </c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 t="s">
        <v>67</v>
      </c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 t="s">
        <v>68</v>
      </c>
      <c r="EF4" s="70"/>
      <c r="EG4" s="70"/>
      <c r="EH4" s="70"/>
      <c r="EI4" s="70"/>
      <c r="EJ4" s="70"/>
      <c r="EK4" s="70"/>
      <c r="EL4" s="70"/>
      <c r="EM4" s="70"/>
      <c r="EN4" s="70"/>
      <c r="EO4" s="70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364681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徳島県　つるぎ町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24.65</v>
      </c>
      <c r="Q6" s="34">
        <f t="shared" si="3"/>
        <v>106.74</v>
      </c>
      <c r="R6" s="34">
        <f t="shared" si="3"/>
        <v>2860</v>
      </c>
      <c r="S6" s="34">
        <f t="shared" si="3"/>
        <v>8458</v>
      </c>
      <c r="T6" s="34">
        <f t="shared" si="3"/>
        <v>194.84</v>
      </c>
      <c r="U6" s="34">
        <f t="shared" si="3"/>
        <v>43.41</v>
      </c>
      <c r="V6" s="34">
        <f t="shared" si="3"/>
        <v>2057</v>
      </c>
      <c r="W6" s="34">
        <f t="shared" si="3"/>
        <v>0.89</v>
      </c>
      <c r="X6" s="34">
        <f t="shared" si="3"/>
        <v>2311.2399999999998</v>
      </c>
      <c r="Y6" s="35">
        <f>IF(Y7="",NA(),Y7)</f>
        <v>100.04</v>
      </c>
      <c r="Z6" s="35">
        <f t="shared" ref="Z6:AH6" si="4">IF(Z7="",NA(),Z7)</f>
        <v>99.58</v>
      </c>
      <c r="AA6" s="35">
        <f t="shared" si="4"/>
        <v>100.93</v>
      </c>
      <c r="AB6" s="35">
        <f t="shared" si="4"/>
        <v>99.15</v>
      </c>
      <c r="AC6" s="35">
        <f t="shared" si="4"/>
        <v>100.71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2375.23</v>
      </c>
      <c r="BG6" s="35">
        <f t="shared" ref="BG6:BO6" si="7">IF(BG7="",NA(),BG7)</f>
        <v>1867.78</v>
      </c>
      <c r="BH6" s="35">
        <f t="shared" si="7"/>
        <v>1676.85</v>
      </c>
      <c r="BI6" s="35">
        <f t="shared" si="7"/>
        <v>1689.08</v>
      </c>
      <c r="BJ6" s="35">
        <f t="shared" si="7"/>
        <v>1445.52</v>
      </c>
      <c r="BK6" s="35">
        <f t="shared" si="7"/>
        <v>1592.72</v>
      </c>
      <c r="BL6" s="35">
        <f t="shared" si="7"/>
        <v>1223.96</v>
      </c>
      <c r="BM6" s="35">
        <f t="shared" si="7"/>
        <v>1269.1500000000001</v>
      </c>
      <c r="BN6" s="35">
        <f t="shared" si="7"/>
        <v>1087.96</v>
      </c>
      <c r="BO6" s="35">
        <f t="shared" si="7"/>
        <v>1209.45</v>
      </c>
      <c r="BP6" s="34" t="str">
        <f>IF(BP7="","",IF(BP7="-","【-】","【"&amp;SUBSTITUTE(TEXT(BP7,"#,##0.00"),"-","△")&amp;"】"))</f>
        <v>【1,260.21】</v>
      </c>
      <c r="BQ6" s="35">
        <f>IF(BQ7="",NA(),BQ7)</f>
        <v>76.510000000000005</v>
      </c>
      <c r="BR6" s="35">
        <f t="shared" ref="BR6:BZ6" si="8">IF(BR7="",NA(),BR7)</f>
        <v>77</v>
      </c>
      <c r="BS6" s="35">
        <f t="shared" si="8"/>
        <v>78.39</v>
      </c>
      <c r="BT6" s="35">
        <f t="shared" si="8"/>
        <v>78.59</v>
      </c>
      <c r="BU6" s="35">
        <f t="shared" si="8"/>
        <v>80.150000000000006</v>
      </c>
      <c r="BV6" s="35">
        <f t="shared" si="8"/>
        <v>53.7</v>
      </c>
      <c r="BW6" s="35">
        <f t="shared" si="8"/>
        <v>61.54</v>
      </c>
      <c r="BX6" s="35">
        <f t="shared" si="8"/>
        <v>63.97</v>
      </c>
      <c r="BY6" s="35">
        <f t="shared" si="8"/>
        <v>59.67</v>
      </c>
      <c r="BZ6" s="35">
        <f t="shared" si="8"/>
        <v>55.93</v>
      </c>
      <c r="CA6" s="34" t="str">
        <f>IF(CA7="","",IF(CA7="-","【-】","【"&amp;SUBSTITUTE(TEXT(CA7,"#,##0.00"),"-","△")&amp;"】"))</f>
        <v>【75.29】</v>
      </c>
      <c r="CB6" s="35">
        <f>IF(CB7="",NA(),CB7)</f>
        <v>152.80000000000001</v>
      </c>
      <c r="CC6" s="35">
        <f t="shared" ref="CC6:CK6" si="9">IF(CC7="",NA(),CC7)</f>
        <v>153.9</v>
      </c>
      <c r="CD6" s="35">
        <f t="shared" si="9"/>
        <v>149.99</v>
      </c>
      <c r="CE6" s="35">
        <f t="shared" si="9"/>
        <v>150</v>
      </c>
      <c r="CF6" s="35">
        <f t="shared" si="9"/>
        <v>149.97999999999999</v>
      </c>
      <c r="CG6" s="35">
        <f t="shared" si="9"/>
        <v>300.35000000000002</v>
      </c>
      <c r="CH6" s="35">
        <f t="shared" si="9"/>
        <v>267.86</v>
      </c>
      <c r="CI6" s="35">
        <f t="shared" si="9"/>
        <v>256.82</v>
      </c>
      <c r="CJ6" s="35">
        <f t="shared" si="9"/>
        <v>270.60000000000002</v>
      </c>
      <c r="CK6" s="35">
        <f t="shared" si="9"/>
        <v>289.60000000000002</v>
      </c>
      <c r="CL6" s="34" t="str">
        <f>IF(CL7="","",IF(CL7="-","【-】","【"&amp;SUBSTITUTE(TEXT(CL7,"#,##0.00"),"-","△")&amp;"】"))</f>
        <v>【215.41】</v>
      </c>
      <c r="CM6" s="35">
        <f>IF(CM7="",NA(),CM7)</f>
        <v>42</v>
      </c>
      <c r="CN6" s="35">
        <f t="shared" ref="CN6:CV6" si="10">IF(CN7="",NA(),CN7)</f>
        <v>42.12</v>
      </c>
      <c r="CO6" s="35">
        <f t="shared" si="10"/>
        <v>42.12</v>
      </c>
      <c r="CP6" s="35">
        <f t="shared" si="10"/>
        <v>40.53</v>
      </c>
      <c r="CQ6" s="35">
        <f t="shared" si="10"/>
        <v>40.409999999999997</v>
      </c>
      <c r="CR6" s="35">
        <f t="shared" si="10"/>
        <v>37.72</v>
      </c>
      <c r="CS6" s="35">
        <f t="shared" si="10"/>
        <v>37.08</v>
      </c>
      <c r="CT6" s="35">
        <f t="shared" si="10"/>
        <v>37.46</v>
      </c>
      <c r="CU6" s="35">
        <f t="shared" si="10"/>
        <v>37.65</v>
      </c>
      <c r="CV6" s="35">
        <f t="shared" si="10"/>
        <v>36.71</v>
      </c>
      <c r="CW6" s="34" t="str">
        <f>IF(CW7="","",IF(CW7="-","【-】","【"&amp;SUBSTITUTE(TEXT(CW7,"#,##0.00"),"-","△")&amp;"】"))</f>
        <v>【42.90】</v>
      </c>
      <c r="CX6" s="35">
        <f>IF(CX7="",NA(),CX7)</f>
        <v>84.13</v>
      </c>
      <c r="CY6" s="35">
        <f t="shared" ref="CY6:DG6" si="11">IF(CY7="",NA(),CY7)</f>
        <v>84.82</v>
      </c>
      <c r="CZ6" s="35">
        <f t="shared" si="11"/>
        <v>85.61</v>
      </c>
      <c r="DA6" s="35">
        <f t="shared" si="11"/>
        <v>86.09</v>
      </c>
      <c r="DB6" s="35">
        <f t="shared" si="11"/>
        <v>86.49</v>
      </c>
      <c r="DC6" s="35">
        <f t="shared" si="11"/>
        <v>68.459999999999994</v>
      </c>
      <c r="DD6" s="35">
        <f t="shared" si="11"/>
        <v>67.22</v>
      </c>
      <c r="DE6" s="35">
        <f t="shared" si="11"/>
        <v>67.459999999999994</v>
      </c>
      <c r="DF6" s="35">
        <f t="shared" si="11"/>
        <v>67.37</v>
      </c>
      <c r="DG6" s="35">
        <f t="shared" si="11"/>
        <v>70.05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0.13</v>
      </c>
      <c r="EK6" s="35">
        <f t="shared" si="14"/>
        <v>0.13</v>
      </c>
      <c r="EL6" s="35">
        <f t="shared" si="14"/>
        <v>0.09</v>
      </c>
      <c r="EM6" s="35">
        <f t="shared" si="14"/>
        <v>0.06</v>
      </c>
      <c r="EN6" s="35">
        <f t="shared" si="14"/>
        <v>0.02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364681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24.65</v>
      </c>
      <c r="Q7" s="38">
        <v>106.74</v>
      </c>
      <c r="R7" s="38">
        <v>2860</v>
      </c>
      <c r="S7" s="38">
        <v>8458</v>
      </c>
      <c r="T7" s="38">
        <v>194.84</v>
      </c>
      <c r="U7" s="38">
        <v>43.41</v>
      </c>
      <c r="V7" s="38">
        <v>2057</v>
      </c>
      <c r="W7" s="38">
        <v>0.89</v>
      </c>
      <c r="X7" s="38">
        <v>2311.2399999999998</v>
      </c>
      <c r="Y7" s="38">
        <v>100.04</v>
      </c>
      <c r="Z7" s="38">
        <v>99.58</v>
      </c>
      <c r="AA7" s="38">
        <v>100.93</v>
      </c>
      <c r="AB7" s="38">
        <v>99.15</v>
      </c>
      <c r="AC7" s="38">
        <v>100.71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2375.23</v>
      </c>
      <c r="BG7" s="38">
        <v>1867.78</v>
      </c>
      <c r="BH7" s="38">
        <v>1676.85</v>
      </c>
      <c r="BI7" s="38">
        <v>1689.08</v>
      </c>
      <c r="BJ7" s="38">
        <v>1445.52</v>
      </c>
      <c r="BK7" s="38">
        <v>1592.72</v>
      </c>
      <c r="BL7" s="38">
        <v>1223.96</v>
      </c>
      <c r="BM7" s="38">
        <v>1269.1500000000001</v>
      </c>
      <c r="BN7" s="38">
        <v>1087.96</v>
      </c>
      <c r="BO7" s="38">
        <v>1209.45</v>
      </c>
      <c r="BP7" s="38">
        <v>1260.21</v>
      </c>
      <c r="BQ7" s="38">
        <v>76.510000000000005</v>
      </c>
      <c r="BR7" s="38">
        <v>77</v>
      </c>
      <c r="BS7" s="38">
        <v>78.39</v>
      </c>
      <c r="BT7" s="38">
        <v>78.59</v>
      </c>
      <c r="BU7" s="38">
        <v>80.150000000000006</v>
      </c>
      <c r="BV7" s="38">
        <v>53.7</v>
      </c>
      <c r="BW7" s="38">
        <v>61.54</v>
      </c>
      <c r="BX7" s="38">
        <v>63.97</v>
      </c>
      <c r="BY7" s="38">
        <v>59.67</v>
      </c>
      <c r="BZ7" s="38">
        <v>55.93</v>
      </c>
      <c r="CA7" s="38">
        <v>75.290000000000006</v>
      </c>
      <c r="CB7" s="38">
        <v>152.80000000000001</v>
      </c>
      <c r="CC7" s="38">
        <v>153.9</v>
      </c>
      <c r="CD7" s="38">
        <v>149.99</v>
      </c>
      <c r="CE7" s="38">
        <v>150</v>
      </c>
      <c r="CF7" s="38">
        <v>149.97999999999999</v>
      </c>
      <c r="CG7" s="38">
        <v>300.35000000000002</v>
      </c>
      <c r="CH7" s="38">
        <v>267.86</v>
      </c>
      <c r="CI7" s="38">
        <v>256.82</v>
      </c>
      <c r="CJ7" s="38">
        <v>270.60000000000002</v>
      </c>
      <c r="CK7" s="38">
        <v>289.60000000000002</v>
      </c>
      <c r="CL7" s="38">
        <v>215.41</v>
      </c>
      <c r="CM7" s="38">
        <v>42</v>
      </c>
      <c r="CN7" s="38">
        <v>42.12</v>
      </c>
      <c r="CO7" s="38">
        <v>42.12</v>
      </c>
      <c r="CP7" s="38">
        <v>40.53</v>
      </c>
      <c r="CQ7" s="38">
        <v>40.409999999999997</v>
      </c>
      <c r="CR7" s="38">
        <v>37.72</v>
      </c>
      <c r="CS7" s="38">
        <v>37.08</v>
      </c>
      <c r="CT7" s="38">
        <v>37.46</v>
      </c>
      <c r="CU7" s="38">
        <v>37.65</v>
      </c>
      <c r="CV7" s="38">
        <v>36.71</v>
      </c>
      <c r="CW7" s="38">
        <v>42.9</v>
      </c>
      <c r="CX7" s="38">
        <v>84.13</v>
      </c>
      <c r="CY7" s="38">
        <v>84.82</v>
      </c>
      <c r="CZ7" s="38">
        <v>85.61</v>
      </c>
      <c r="DA7" s="38">
        <v>86.09</v>
      </c>
      <c r="DB7" s="38">
        <v>86.49</v>
      </c>
      <c r="DC7" s="38">
        <v>68.459999999999994</v>
      </c>
      <c r="DD7" s="38">
        <v>67.22</v>
      </c>
      <c r="DE7" s="38">
        <v>67.459999999999994</v>
      </c>
      <c r="DF7" s="38">
        <v>67.37</v>
      </c>
      <c r="DG7" s="38">
        <v>70.05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0.13</v>
      </c>
      <c r="EK7" s="38">
        <v>0.13</v>
      </c>
      <c r="EL7" s="38">
        <v>0.09</v>
      </c>
      <c r="EM7" s="38">
        <v>0.06</v>
      </c>
      <c r="EN7" s="38">
        <v>0.02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三歩一　進也</cp:lastModifiedBy>
  <dcterms:created xsi:type="dcterms:W3CDTF">2021-12-03T07:52:38Z</dcterms:created>
  <dcterms:modified xsi:type="dcterms:W3CDTF">2022-01-12T07:22:46Z</dcterms:modified>
  <cp:category/>
</cp:coreProperties>
</file>