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下水道（志摩）\10.調査\調査（市町村課）\【経営比較分析表】18松茂町_送付用\"/>
    </mc:Choice>
  </mc:AlternateContent>
  <xr:revisionPtr revIDLastSave="0" documentId="13_ncr:1_{2635E94B-97D3-4ACC-98CB-BE5EC0A05376}" xr6:coauthVersionLast="46" xr6:coauthVersionMax="46" xr10:uidLastSave="{00000000-0000-0000-0000-000000000000}"/>
  <workbookProtection workbookAlgorithmName="SHA-512" workbookHashValue="DOBDRJvLjrPZUiQR8ypGYau5ruLEzTB4Z1JJl40eFnI/M7rRadAp7eJxR+YkoJA/cDxJQBIqSE/kD+vCv3wPhg==" workbookSaltValue="ydu34DeQ4/TmGf43kT4uM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BB10" i="4"/>
  <c r="AL10" i="4"/>
  <c r="P10" i="4"/>
  <c r="B10" i="4"/>
  <c r="AT8" i="4"/>
  <c r="AD8" i="4"/>
  <c r="W8" i="4"/>
  <c r="I8" i="4"/>
  <c r="B8" i="4"/>
  <c r="B6" i="4"/>
</calcChain>
</file>

<file path=xl/sharedStrings.xml><?xml version="1.0" encoding="utf-8"?>
<sst xmlns="http://schemas.openxmlformats.org/spreadsheetml/2006/main" count="239" uniqueCount="120">
  <si>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</si>
  <si>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</si>
  <si>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</si>
  <si>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</si>
  <si>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</si>
  <si>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</si>
  <si>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</si>
  <si>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</si>
  <si>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</si>
  <si>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</si>
  <si>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</si>
  <si>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</si>
  <si>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</si>
  <si>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</si>
  <si>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</si>
  <si>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</si>
  <si>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</si>
  <si>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</si>
  <si>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</si>
  <si>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</si>
  <si>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</si>
  <si>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</si>
  <si>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</si>
  <si>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</si>
  <si>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</si>
  <si>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</si>
  <si>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</si>
  <si>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</si>
  <si>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</si>
  <si>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</si>
  <si>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</si>
  <si>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</si>
  <si>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</si>
  <si>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</si>
  <si>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</si>
  <si>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</si>
  <si>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</si>
  <si>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</si>
  <si>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</si>
  <si>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</si>
  <si>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</si>
  <si>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</si>
  <si>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</si>
  <si>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</si>
  <si>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</si>
  <si>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</si>
  <si>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</si>
  <si>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</si>
  <si>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</si>
  <si>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</si>
  <si>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</si>
  <si>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</si>
  <si>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</si>
  <si>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</si>
  <si>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</si>
  <si>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</si>
  <si>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</si>
  <si>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</si>
  <si>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</si>
  <si>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</si>
  <si>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</si>
  <si>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</si>
  <si>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</si>
  <si>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</si>
  <si>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</si>
  <si>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</si>
  <si>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</si>
  <si>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</si>
  <si>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</si>
  <si>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</si>
  <si>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</si>
  <si>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</si>
  <si>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</si>
  <si>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</si>
  <si>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</si>
  <si>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</si>
  <si>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</si>
  <si>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</si>
  <si>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</si>
  <si>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</si>
  <si>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</si>
  <si>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</si>
  <si>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</si>
  <si>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</si>
  <si>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</si>
  <si>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</si>
  <si>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</si>
  <si>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</si>
  <si>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</si>
  <si>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</si>
  <si>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</si>
  <si>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</si>
  <si>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</si>
  <si>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</si>
  <si>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</si>
  <si>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</si>
  <si>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</si>
  <si>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</si>
  <si>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</si>
  <si>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</si>
  <si>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</si>
  <si>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</si>
  <si>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</si>
  <si>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</si>
  <si>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</si>
  <si>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</si>
  <si>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</si>
  <si>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</si>
  <si>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</si>
  <si>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</si>
  <si>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</si>
  <si>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</si>
  <si>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</si>
  <si>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</si>
  <si>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</si>
  <si>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</si>
  <si>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</si>
  <si>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松茂町の公共下水道事業は平成２１年から供用を開始し、計画的に面整備をしながら供用開始区域を広げている。整備区域の拡大に伴い、普及率は上がっているが、使用料収入は横ばいである。さらに建築投資に係る費用や地方債の償還金が増加しているため収益的収支比率が１００％を大きく割り込み、一般会計からの繰入金に依存している状況である。　　　　　　　　　　　　　　　　経費回収率については、前年度横ばいであるが、類似団体平均値と比較すると上回っている。今後は、真空ステーションや中継ポンプ場の修繕等の汚水処理費が増えていくことが予想されるので、適正な使用料収入の確保に努めなければならない。また、建設費の低コスト化を図り、面整備の平準化を行いながら効率的な経営に努める。</t>
    <rPh sb="62" eb="64">
      <t>フキュウ</t>
    </rPh>
    <rPh sb="80" eb="81">
      <t>ヨコ</t>
    </rPh>
    <rPh sb="190" eb="191">
      <t>ヨコ</t>
    </rPh>
    <phoneticPr fontId="4"/>
  </si>
  <si>
    <t>管渠に関しては経過年数が浅く、まだ面整備中であり、更新や修繕は行っていない。今後、初期に整備済みの区域については更新計画が必要となってくる。</t>
    <rPh sb="12" eb="13">
      <t>アサ</t>
    </rPh>
    <phoneticPr fontId="4"/>
  </si>
  <si>
    <t>事業開始は平成13年度で、平成21年に供用開始し、令和２年度末における普及率は32.16％、水洗化率は60.74％となっている。現在は建設途上であり、水洗化の推進、適正な維持管理に努めているが、収支の不足分は一般会計からの繰り入れにより補填している状況にある。下水道事業が一般会計の大きな負担にならないように、効率的な面整備を行うことにより、早期の事業完了を目指す。また、接続率の向上に向けた取組を行い、使用料収入での増益が出るよう努力していかなければならない。また、公営企業会計の適用により、経営状況を比較可能な形で的確に把握した上で、経営基盤の強化と財政マネジメントの向上に取り組む。</t>
    <rPh sb="28" eb="29">
      <t>ネン</t>
    </rPh>
    <rPh sb="155" eb="158">
      <t>コウリツテキ</t>
    </rPh>
    <rPh sb="159" eb="160">
      <t>メン</t>
    </rPh>
    <rPh sb="160" eb="162">
      <t>セイビ</t>
    </rPh>
    <rPh sb="163" eb="164">
      <t>オコナ</t>
    </rPh>
    <rPh sb="171" eb="173">
      <t>ソウキ</t>
    </rPh>
    <rPh sb="174" eb="176">
      <t>ジギョウ</t>
    </rPh>
    <rPh sb="176" eb="178">
      <t>カンリョウ</t>
    </rPh>
    <rPh sb="179" eb="18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</si>
</sst>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C4-48CA-90D3-830F8B432E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formatCode="#,##0.00;&quot;△&quot;#,##0.00">
                  <c:v>0</c:v>
                </c:pt>
              </c:numCache>
            </c:numRef>
          </c:val>
          <c:smooth val="0"/>
          <c:extLst>
            <c:ext xmlns:c16="http://schemas.microsoft.com/office/drawing/2014/chart" uri="{C3380CC4-5D6E-409C-BE32-E72D297353CC}">
              <c16:uniqueId val="{00000001-F8C4-48CA-90D3-830F8B432E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9.14</c:v>
                </c:pt>
                <c:pt idx="1">
                  <c:v>11.53</c:v>
                </c:pt>
                <c:pt idx="2">
                  <c:v>0</c:v>
                </c:pt>
                <c:pt idx="3">
                  <c:v>0</c:v>
                </c:pt>
                <c:pt idx="4">
                  <c:v>0</c:v>
                </c:pt>
              </c:numCache>
            </c:numRef>
          </c:val>
          <c:extLst>
            <c:ext xmlns:c16="http://schemas.microsoft.com/office/drawing/2014/chart" uri="{C3380CC4-5D6E-409C-BE32-E72D297353CC}">
              <c16:uniqueId val="{00000000-96AE-4823-B1D1-94745E4433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41.6</c:v>
                </c:pt>
              </c:numCache>
            </c:numRef>
          </c:val>
          <c:smooth val="0"/>
          <c:extLst>
            <c:ext xmlns:c16="http://schemas.microsoft.com/office/drawing/2014/chart" uri="{C3380CC4-5D6E-409C-BE32-E72D297353CC}">
              <c16:uniqueId val="{00000001-96AE-4823-B1D1-94745E4433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59.96</c:v>
                </c:pt>
                <c:pt idx="1">
                  <c:v>59.17</c:v>
                </c:pt>
                <c:pt idx="2">
                  <c:v>61.67</c:v>
                </c:pt>
                <c:pt idx="3">
                  <c:v>61.75</c:v>
                </c:pt>
                <c:pt idx="4">
                  <c:v>60.74</c:v>
                </c:pt>
              </c:numCache>
            </c:numRef>
          </c:val>
          <c:extLst>
            <c:ext xmlns:c16="http://schemas.microsoft.com/office/drawing/2014/chart" uri="{C3380CC4-5D6E-409C-BE32-E72D297353CC}">
              <c16:uniqueId val="{00000000-A5D6-4FDE-A0E1-152DBCB7D0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64.790000000000006</c:v>
                </c:pt>
              </c:numCache>
            </c:numRef>
          </c:val>
          <c:smooth val="0"/>
          <c:extLst>
            <c:ext xmlns:c16="http://schemas.microsoft.com/office/drawing/2014/chart" uri="{C3380CC4-5D6E-409C-BE32-E72D297353CC}">
              <c16:uniqueId val="{00000001-A5D6-4FDE-A0E1-152DBCB7D0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78.31</c:v>
                </c:pt>
                <c:pt idx="1">
                  <c:v>74.5</c:v>
                </c:pt>
                <c:pt idx="2">
                  <c:v>73.17</c:v>
                </c:pt>
                <c:pt idx="3">
                  <c:v>69.48</c:v>
                </c:pt>
                <c:pt idx="4">
                  <c:v>69.790000000000006</c:v>
                </c:pt>
              </c:numCache>
            </c:numRef>
          </c:val>
          <c:extLst>
            <c:ext xmlns:c16="http://schemas.microsoft.com/office/drawing/2014/chart" uri="{C3380CC4-5D6E-409C-BE32-E72D297353CC}">
              <c16:uniqueId val="{00000000-3247-47BC-A8BB-EDAF0637B9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7-47BC-A8BB-EDAF0637B9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A-4869-A4CA-EAA4C0B2DC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A-4869-A4CA-EAA4C0B2DC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3-485D-9088-5D0B6568C4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3-485D-9088-5D0B6568C4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1-41A5-AB13-7B1B8B0AF6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1-41A5-AB13-7B1B8B0AF6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2E-4F47-8818-BBABEE48AF4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E-4F47-8818-BBABEE48AF4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333.3</c:v>
                </c:pt>
                <c:pt idx="1">
                  <c:v>158.08000000000001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56-4CAD-A80E-381504218E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560.16</c:v>
                </c:pt>
              </c:numCache>
            </c:numRef>
          </c:val>
          <c:smooth val="0"/>
          <c:extLst>
            <c:ext xmlns:c16="http://schemas.microsoft.com/office/drawing/2014/chart" uri="{C3380CC4-5D6E-409C-BE32-E72D297353CC}">
              <c16:uniqueId val="{00000001-4B56-4CAD-A80E-381504218E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76.650000000000006</c:v>
                </c:pt>
                <c:pt idx="1">
                  <c:v>99.73</c:v>
                </c:pt>
                <c:pt idx="2">
                  <c:v>95.58</c:v>
                </c:pt>
                <c:pt idx="3">
                  <c:v>72.010000000000005</c:v>
                </c:pt>
                <c:pt idx="4">
                  <c:v>71.180000000000007</c:v>
                </c:pt>
              </c:numCache>
            </c:numRef>
          </c:val>
          <c:extLst>
            <c:ext xmlns:c16="http://schemas.microsoft.com/office/drawing/2014/chart" uri="{C3380CC4-5D6E-409C-BE32-E72D297353CC}">
              <c16:uniqueId val="{00000000-7DEF-4FEF-8639-D106BB1619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30.88</c:v>
                </c:pt>
              </c:numCache>
            </c:numRef>
          </c:val>
          <c:smooth val="0"/>
          <c:extLst>
            <c:ext xmlns:c16="http://schemas.microsoft.com/office/drawing/2014/chart" uri="{C3380CC4-5D6E-409C-BE32-E72D297353CC}">
              <c16:uniqueId val="{00000001-7DEF-4FEF-8639-D106BB1619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192.81</c:v>
                </c:pt>
                <c:pt idx="1">
                  <c:v>150</c:v>
                </c:pt>
                <c:pt idx="2">
                  <c:v>156.47</c:v>
                </c:pt>
                <c:pt idx="3">
                  <c:v>208.42</c:v>
                </c:pt>
                <c:pt idx="4">
                  <c:v>207.78</c:v>
                </c:pt>
              </c:numCache>
            </c:numRef>
          </c:val>
          <c:extLst>
            <c:ext xmlns:c16="http://schemas.microsoft.com/office/drawing/2014/chart" uri="{C3380CC4-5D6E-409C-BE32-E72D297353CC}">
              <c16:uniqueId val="{00000000-708D-4C82-A778-58EE69E6D59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525.91999999999996</c:v>
                </c:pt>
              </c:numCache>
            </c:numRef>
          </c:val>
          <c:smooth val="0"/>
          <c:extLst>
            <c:ext xmlns:c16="http://schemas.microsoft.com/office/drawing/2014/chart" uri="{C3380CC4-5D6E-409C-BE32-E72D297353CC}">
              <c16:uniqueId val="{00000001-708D-4C82-A778-58EE69E6D59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松茂町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14950</v>
      </c>
      <c r="AM8" s="51"/>
      <c r="AN8" s="51"/>
      <c r="AO8" s="51"/>
      <c r="AP8" s="51"/>
      <c r="AQ8" s="51"/>
      <c r="AR8" s="51"/>
      <c r="AS8" s="51"/>
      <c r="AT8" s="46">
        <f>データ!T6</f>
        <v>14.24</v>
      </c>
      <c r="AU8" s="46"/>
      <c r="AV8" s="46"/>
      <c r="AW8" s="46"/>
      <c r="AX8" s="46"/>
      <c r="AY8" s="46"/>
      <c r="AZ8" s="46"/>
      <c r="BA8" s="46"/>
      <c r="BB8" s="46">
        <f>データ!U6</f>
        <v>1049.8599999999999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32.159999999999997</v>
      </c>
      <c r="Q10" s="46"/>
      <c r="R10" s="46"/>
      <c r="S10" s="46"/>
      <c r="T10" s="46"/>
      <c r="U10" s="46"/>
      <c r="V10" s="46"/>
      <c r="W10" s="46">
        <f>データ!Q6</f>
        <v>100</v>
      </c>
      <c r="X10" s="46"/>
      <c r="Y10" s="46"/>
      <c r="Z10" s="46"/>
      <c r="AA10" s="46"/>
      <c r="AB10" s="46"/>
      <c r="AC10" s="46"/>
      <c r="AD10" s="51">
        <f>データ!R6</f>
        <v>2669</v>
      </c>
      <c r="AE10" s="51"/>
      <c r="AF10" s="51"/>
      <c r="AG10" s="51"/>
      <c r="AH10" s="51"/>
      <c r="AI10" s="51"/>
      <c r="AJ10" s="51"/>
      <c r="AK10" s="2"/>
      <c r="AL10" s="51">
        <f>データ!V6</f>
        <v>4778</v>
      </c>
      <c r="AM10" s="51"/>
      <c r="AN10" s="51"/>
      <c r="AO10" s="51"/>
      <c r="AP10" s="51"/>
      <c r="AQ10" s="51"/>
      <c r="AR10" s="51"/>
      <c r="AS10" s="51"/>
      <c r="AT10" s="46">
        <f>データ!W6</f>
        <v>2.16</v>
      </c>
      <c r="AU10" s="46"/>
      <c r="AV10" s="46"/>
      <c r="AW10" s="46"/>
      <c r="AX10" s="46"/>
      <c r="AY10" s="46"/>
      <c r="AZ10" s="46"/>
      <c r="BA10" s="46"/>
      <c r="BB10" s="46">
        <f>データ!X6</f>
        <v>2212.04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ryD7xCrwmoFTQvodjJuXy0xXzwl8Fm2/+tna6nh0J/nkQ9iYTKkzoePx4GUzdnVNSsafxvXx5wwM2AQJTKyubQ==" saltValue="HSLVscO2iDkm84zO0XjU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364011</v>
      </c>
      <c r="D6" s="33">
        <f t="shared" si="3"/>
        <v>47</v>
      </c>
      <c r="E6" s="33">
        <f t="shared" si="3"/>
        <v>17</v>
      </c>
      <c r="F6" s="33">
        <f t="shared" si="3"/>
        <v>1</v>
      </c>
      <c r="G6" s="33">
        <f t="shared" si="3"/>
        <v>0</v>
      </c>
      <c r="H6" s="33" t="str">
        <f t="shared" si="3"/>
        <v>徳島県　松茂町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32.159999999999997</v>
      </c>
      <c r="Q6" s="34">
        <f t="shared" si="3"/>
        <v>100</v>
      </c>
      <c r="R6" s="34">
        <f t="shared" si="3"/>
        <v>2669</v>
      </c>
      <c r="S6" s="34">
        <f t="shared" si="3"/>
        <v>14950</v>
      </c>
      <c r="T6" s="34">
        <f t="shared" si="3"/>
        <v>14.24</v>
      </c>
      <c r="U6" s="34">
        <f t="shared" si="3"/>
        <v>1049.8599999999999</v>
      </c>
      <c r="V6" s="34">
        <f t="shared" si="3"/>
        <v>4778</v>
      </c>
      <c r="W6" s="34">
        <f t="shared" si="3"/>
        <v>2.16</v>
      </c>
      <c r="X6" s="34">
        <f t="shared" si="3"/>
        <v>2212.04</v>
      </c>
      <c r="Y6" s="35">
        <f>IF(Y7="",NA(),Y7)</f>
        <v>78.31</v>
      </c>
      <c r="Z6" s="35">
        <f t="shared" ref="Z6:AH6" si="4">IF(Z7="",NA(),Z7)</f>
        <v>74.5</v>
      </c>
      <c r="AA6" s="35">
        <f t="shared" si="4"/>
        <v>73.17</v>
      </c>
      <c r="AB6" s="35">
        <f t="shared" si="4"/>
        <v>69.48</v>
      </c>
      <c r="AC6" s="35">
        <f t="shared" si="4"/>
        <v>69.790000000000006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333.3</v>
      </c>
      <c r="BG6" s="35">
        <f t="shared" ref="BG6:BO6" si="7">IF(BG7="",NA(),BG7)</f>
        <v>158.08000000000001</v>
      </c>
      <c r="BH6" s="34">
        <f t="shared" si="7"/>
        <v>0</v>
      </c>
      <c r="BI6" s="34">
        <f t="shared" si="7"/>
        <v>0</v>
      </c>
      <c r="BJ6" s="34">
        <f t="shared" si="7"/>
        <v>0</v>
      </c>
      <c r="BK6" s="35">
        <f t="shared" si="7"/>
        <v>1604.64</v>
      </c>
      <c r="BL6" s="35">
        <f t="shared" si="7"/>
        <v>1217.7</v>
      </c>
      <c r="BM6" s="35">
        <f t="shared" si="7"/>
        <v>1689.65</v>
      </c>
      <c r="BN6" s="35">
        <f t="shared" si="7"/>
        <v>808.77</v>
      </c>
      <c r="BO6" s="35">
        <f t="shared" si="7"/>
        <v>560.16</v>
      </c>
      <c r="BP6" s="34" t="str">
        <f>IF(BP7="","",IF(BP7="-","【-】","【"&amp;SUBSTITUTE(TEXT(BP7,"#,##0.00"),"-","△")&amp;"】"))</f>
        <v>【705.21】</v>
      </c>
      <c r="BQ6" s="35">
        <f>IF(BQ7="",NA(),BQ7)</f>
        <v>76.650000000000006</v>
      </c>
      <c r="BR6" s="35">
        <f t="shared" ref="BR6:BZ6" si="8">IF(BR7="",NA(),BR7)</f>
        <v>99.73</v>
      </c>
      <c r="BS6" s="35">
        <f t="shared" si="8"/>
        <v>95.58</v>
      </c>
      <c r="BT6" s="35">
        <f t="shared" si="8"/>
        <v>72.010000000000005</v>
      </c>
      <c r="BU6" s="35">
        <f t="shared" si="8"/>
        <v>71.180000000000007</v>
      </c>
      <c r="BV6" s="35">
        <f t="shared" si="8"/>
        <v>60.01</v>
      </c>
      <c r="BW6" s="35">
        <f t="shared" si="8"/>
        <v>66.680000000000007</v>
      </c>
      <c r="BX6" s="35">
        <f t="shared" si="8"/>
        <v>58.12</v>
      </c>
      <c r="BY6" s="35">
        <f t="shared" si="8"/>
        <v>48.2</v>
      </c>
      <c r="BZ6" s="35">
        <f t="shared" si="8"/>
        <v>30.88</v>
      </c>
      <c r="CA6" s="34" t="str">
        <f>IF(CA7="","",IF(CA7="-","【-】","【"&amp;SUBSTITUTE(TEXT(CA7,"#,##0.00"),"-","△")&amp;"】"))</f>
        <v>【98.96】</v>
      </c>
      <c r="CB6" s="35">
        <f>IF(CB7="",NA(),CB7)</f>
        <v>192.81</v>
      </c>
      <c r="CC6" s="35">
        <f t="shared" ref="CC6:CK6" si="9">IF(CC7="",NA(),CC7)</f>
        <v>150</v>
      </c>
      <c r="CD6" s="35">
        <f t="shared" si="9"/>
        <v>156.47</v>
      </c>
      <c r="CE6" s="35">
        <f t="shared" si="9"/>
        <v>208.42</v>
      </c>
      <c r="CF6" s="35">
        <f t="shared" si="9"/>
        <v>207.78</v>
      </c>
      <c r="CG6" s="35">
        <f t="shared" si="9"/>
        <v>277.67</v>
      </c>
      <c r="CH6" s="35">
        <f t="shared" si="9"/>
        <v>260.11</v>
      </c>
      <c r="CI6" s="35">
        <f t="shared" si="9"/>
        <v>304.98</v>
      </c>
      <c r="CJ6" s="35">
        <f t="shared" si="9"/>
        <v>345.96</v>
      </c>
      <c r="CK6" s="35">
        <f t="shared" si="9"/>
        <v>525.91999999999996</v>
      </c>
      <c r="CL6" s="34" t="str">
        <f>IF(CL7="","",IF(CL7="-","【-】","【"&amp;SUBSTITUTE(TEXT(CL7,"#,##0.00"),"-","△")&amp;"】"))</f>
        <v>【134.52】</v>
      </c>
      <c r="CM6" s="35">
        <f>IF(CM7="",NA(),CM7)</f>
        <v>9.14</v>
      </c>
      <c r="CN6" s="35">
        <f t="shared" ref="CN6:CV6" si="10">IF(CN7="",NA(),CN7)</f>
        <v>11.53</v>
      </c>
      <c r="CO6" s="35" t="str">
        <f t="shared" si="10"/>
        <v>-</v>
      </c>
      <c r="CP6" s="35" t="str">
        <f t="shared" si="10"/>
        <v>-</v>
      </c>
      <c r="CQ6" s="35" t="str">
        <f t="shared" si="10"/>
        <v>-</v>
      </c>
      <c r="CR6" s="35">
        <f t="shared" si="10"/>
        <v>41.28</v>
      </c>
      <c r="CS6" s="35">
        <f t="shared" si="10"/>
        <v>41.45</v>
      </c>
      <c r="CT6" s="35">
        <f t="shared" si="10"/>
        <v>36.97</v>
      </c>
      <c r="CU6" s="35">
        <f t="shared" si="10"/>
        <v>39.51</v>
      </c>
      <c r="CV6" s="35">
        <f t="shared" si="10"/>
        <v>41.6</v>
      </c>
      <c r="CW6" s="34" t="str">
        <f>IF(CW7="","",IF(CW7="-","【-】","【"&amp;SUBSTITUTE(TEXT(CW7,"#,##0.00"),"-","△")&amp;"】"))</f>
        <v>【59.57】</v>
      </c>
      <c r="CX6" s="35">
        <f>IF(CX7="",NA(),CX7)</f>
        <v>59.96</v>
      </c>
      <c r="CY6" s="35">
        <f t="shared" ref="CY6:DG6" si="11">IF(CY7="",NA(),CY7)</f>
        <v>59.17</v>
      </c>
      <c r="CZ6" s="35">
        <f t="shared" si="11"/>
        <v>61.67</v>
      </c>
      <c r="DA6" s="35">
        <f t="shared" si="11"/>
        <v>61.75</v>
      </c>
      <c r="DB6" s="35">
        <f t="shared" si="11"/>
        <v>60.74</v>
      </c>
      <c r="DC6" s="35">
        <f t="shared" si="11"/>
        <v>61.3</v>
      </c>
      <c r="DD6" s="35">
        <f t="shared" si="11"/>
        <v>64.510000000000005</v>
      </c>
      <c r="DE6" s="35">
        <f t="shared" si="11"/>
        <v>67.12</v>
      </c>
      <c r="DF6" s="35">
        <f t="shared" si="11"/>
        <v>61.03</v>
      </c>
      <c r="DG6" s="35">
        <f t="shared" si="11"/>
        <v>64.790000000000006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4">
        <f t="shared" si="14"/>
        <v>0</v>
      </c>
      <c r="EO6" s="34" t="str">
        <f>IF(EO7="","",IF(EO7="-","【-】","【"&amp;SUBSTITUTE(TEXT(EO7,"#,##0.00"),"-","△")&amp;"】"))</f>
        <v>【0.30】</v>
      </c>
    </row>
    <row r="7" spans="1:145" s="36" customFormat="1" x14ac:dyDescent="0.15">
      <c r="A7" s="28"/>
      <c r="B7" s="37">
        <v>2020</v>
      </c>
      <c r="C7" s="37">
        <v>364011</v>
      </c>
      <c r="D7" s="37">
        <v>47</v>
      </c>
      <c r="E7" s="37">
        <v>17</v>
      </c>
      <c r="F7" s="37">
        <v>1</v>
      </c>
      <c r="G7" s="37">
        <v>0</v>
      </c>
      <c r="H7" s="37" t="s">
        <v>98</v>
      </c>
      <c r="I7" s="37" t="s">
        <v>99</v>
      </c>
      <c r="J7" s="37" t="s">
        <v>100</v>
      </c>
      <c r="K7" s="37" t="s">
        <v>101</v>
      </c>
      <c r="L7" s="37" t="s">
        <v>102</v>
      </c>
      <c r="M7" s="37" t="s">
        <v>103</v>
      </c>
      <c r="N7" s="38" t="s">
        <v>104</v>
      </c>
      <c r="O7" s="38" t="s">
        <v>105</v>
      </c>
      <c r="P7" s="38">
        <v>32.159999999999997</v>
      </c>
      <c r="Q7" s="38">
        <v>100</v>
      </c>
      <c r="R7" s="38">
        <v>2669</v>
      </c>
      <c r="S7" s="38">
        <v>14950</v>
      </c>
      <c r="T7" s="38">
        <v>14.24</v>
      </c>
      <c r="U7" s="38">
        <v>1049.8599999999999</v>
      </c>
      <c r="V7" s="38">
        <v>4778</v>
      </c>
      <c r="W7" s="38">
        <v>2.16</v>
      </c>
      <c r="X7" s="38">
        <v>2212.04</v>
      </c>
      <c r="Y7" s="38">
        <v>78.31</v>
      </c>
      <c r="Z7" s="38">
        <v>74.5</v>
      </c>
      <c r="AA7" s="38">
        <v>73.17</v>
      </c>
      <c r="AB7" s="38">
        <v>69.48</v>
      </c>
      <c r="AC7" s="38">
        <v>69.790000000000006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333.3</v>
      </c>
      <c r="BG7" s="38">
        <v>158.08000000000001</v>
      </c>
      <c r="BH7" s="38">
        <v>0</v>
      </c>
      <c r="BI7" s="38">
        <v>0</v>
      </c>
      <c r="BJ7" s="38">
        <v>0</v>
      </c>
      <c r="BK7" s="38">
        <v>1604.64</v>
      </c>
      <c r="BL7" s="38">
        <v>1217.7</v>
      </c>
      <c r="BM7" s="38">
        <v>1689.65</v>
      </c>
      <c r="BN7" s="38">
        <v>808.77</v>
      </c>
      <c r="BO7" s="38">
        <v>560.16</v>
      </c>
      <c r="BP7" s="38">
        <v>705.21</v>
      </c>
      <c r="BQ7" s="38">
        <v>76.650000000000006</v>
      </c>
      <c r="BR7" s="38">
        <v>99.73</v>
      </c>
      <c r="BS7" s="38">
        <v>95.58</v>
      </c>
      <c r="BT7" s="38">
        <v>72.010000000000005</v>
      </c>
      <c r="BU7" s="38">
        <v>71.180000000000007</v>
      </c>
      <c r="BV7" s="38">
        <v>60.01</v>
      </c>
      <c r="BW7" s="38">
        <v>66.680000000000007</v>
      </c>
      <c r="BX7" s="38">
        <v>58.12</v>
      </c>
      <c r="BY7" s="38">
        <v>48.2</v>
      </c>
      <c r="BZ7" s="38">
        <v>30.88</v>
      </c>
      <c r="CA7" s="38">
        <v>98.96</v>
      </c>
      <c r="CB7" s="38">
        <v>192.81</v>
      </c>
      <c r="CC7" s="38">
        <v>150</v>
      </c>
      <c r="CD7" s="38">
        <v>156.47</v>
      </c>
      <c r="CE7" s="38">
        <v>208.42</v>
      </c>
      <c r="CF7" s="38">
        <v>207.78</v>
      </c>
      <c r="CG7" s="38">
        <v>277.67</v>
      </c>
      <c r="CH7" s="38">
        <v>260.11</v>
      </c>
      <c r="CI7" s="38">
        <v>304.98</v>
      </c>
      <c r="CJ7" s="38">
        <v>345.96</v>
      </c>
      <c r="CK7" s="38">
        <v>525.91999999999996</v>
      </c>
      <c r="CL7" s="38">
        <v>134.52000000000001</v>
      </c>
      <c r="CM7" s="38">
        <v>9.14</v>
      </c>
      <c r="CN7" s="38">
        <v>11.53</v>
      </c>
      <c r="CO7" s="38" t="s">
        <v>104</v>
      </c>
      <c r="CP7" s="38" t="s">
        <v>104</v>
      </c>
      <c r="CQ7" s="38" t="s">
        <v>104</v>
      </c>
      <c r="CR7" s="38">
        <v>41.28</v>
      </c>
      <c r="CS7" s="38">
        <v>41.45</v>
      </c>
      <c r="CT7" s="38">
        <v>36.97</v>
      </c>
      <c r="CU7" s="38">
        <v>39.51</v>
      </c>
      <c r="CV7" s="38">
        <v>41.6</v>
      </c>
      <c r="CW7" s="38">
        <v>59.57</v>
      </c>
      <c r="CX7" s="38">
        <v>59.96</v>
      </c>
      <c r="CY7" s="38">
        <v>59.17</v>
      </c>
      <c r="CZ7" s="38">
        <v>61.67</v>
      </c>
      <c r="DA7" s="38">
        <v>61.75</v>
      </c>
      <c r="DB7" s="38">
        <v>60.74</v>
      </c>
      <c r="DC7" s="38">
        <v>61.3</v>
      </c>
      <c r="DD7" s="38">
        <v>64.510000000000005</v>
      </c>
      <c r="DE7" s="38">
        <v>67.12</v>
      </c>
      <c r="DF7" s="38">
        <v>61.03</v>
      </c>
      <c r="DG7" s="38">
        <v>64.790000000000006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志摩研治</cp:lastModifiedBy>
  <cp:lastPrinted>2022-02-04T02:47:36Z</cp:lastPrinted>
  <dcterms:created xsi:type="dcterms:W3CDTF">2021-12-03T07:46:38Z</dcterms:created>
  <dcterms:modified xsi:type="dcterms:W3CDTF">2022-02-04T04:39:50Z</dcterms:modified>
  <cp:category/>
</cp:coreProperties>
</file>