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3\30_★経営比較分析表\02とりまとめ回答\"/>
    </mc:Choice>
  </mc:AlternateContent>
  <xr:revisionPtr revIDLastSave="0" documentId="13_ncr:1_{EFE491F9-4191-4775-8603-DE61C8D9DFDE}" xr6:coauthVersionLast="46" xr6:coauthVersionMax="46" xr10:uidLastSave="{00000000-0000-0000-0000-000000000000}"/>
  <workbookProtection workbookAlgorithmName="SHA-512" workbookHashValue="FheJmvCnng81AgK4/1Z6uNRjsHFhbdigAwl0PzGq1OIiWrJcnHj07wVbfYcISgIMbh475R91j1aQ8+d8n1Ho9g==" workbookSaltValue="j+xRJ1Zr3VTUEmNdzCHX4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calcMode="manual"/>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B10" i="4"/>
  <c r="AD8" i="4"/>
  <c r="I8" i="4"/>
  <c r="B8" i="4"/>
</calcChain>
</file>

<file path=xl/sharedStrings.xml><?xml version="1.0" encoding="utf-8"?>
<sst xmlns="http://schemas.openxmlformats.org/spreadsheetml/2006/main" count="297" uniqueCount="115">
  <si>
    <t>事業CD</t>
    <rPh sb="0" eb="2">
      <t>ジギョウ</t>
    </rPh>
    <phoneticPr fontId="1"/>
  </si>
  <si>
    <t>1⑤</t>
  </si>
  <si>
    <t>経営比較分析表（令和2年度決算）</t>
    <rPh sb="8" eb="10">
      <t>レイワ</t>
    </rPh>
    <rPh sb="11" eb="13">
      <t>ネンド</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</si>
  <si>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</si>
  <si>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</si>
  <si>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</si>
  <si>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</si>
  <si>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</si>
  <si>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</si>
  <si>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</si>
  <si>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</si>
  <si>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</si>
  <si>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</si>
  <si>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</si>
  <si>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</si>
  <si>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</si>
  <si>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</si>
  <si>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</si>
  <si>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</si>
  <si>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</si>
  <si>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</si>
  <si>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</si>
  <si>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</si>
  <si>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</si>
  <si>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</si>
  <si>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</si>
  <si>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</si>
  <si>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</si>
  <si>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</si>
  <si>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</si>
  <si>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</si>
  <si>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</si>
  <si>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</si>
  <si>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</si>
  <si>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</si>
  <si>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</si>
  <si>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</si>
  <si>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</si>
  <si>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</si>
  <si>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②累積欠損金比率(％)</t>
  </si>
  <si>
    <t>業種CD</t>
    <rPh sb="0" eb="2">
      <t>ギョウシュ</t>
    </rPh>
    <phoneticPr fontId="1"/>
  </si>
  <si>
    <t>－</t>
  </si>
  <si>
    <t>令和2年度全国平均</t>
    <rPh sb="0" eb="2">
      <t>レイワ</t>
    </rPh>
    <rPh sb="3" eb="5">
      <t>ネンド</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</si>
  <si>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</si>
  <si>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</si>
  <si>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</si>
  <si>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</si>
  <si>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</si>
  <si>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</si>
  <si>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</si>
  <si>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</si>
  <si>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1④</t>
  </si>
  <si>
    <t>1⑦</t>
  </si>
  <si>
    <t>1⑧</t>
  </si>
  <si>
    <t>2①</t>
  </si>
  <si>
    <t>下水道事業(法適用)</t>
    <rPh sb="3" eb="5">
      <t>ジギョウ</t>
    </rPh>
    <rPh sb="6" eb="7">
      <t>ホウ</t>
    </rPh>
    <rPh sb="7" eb="9">
      <t>テキヨウ</t>
    </rPh>
    <phoneticPr fontId="1"/>
  </si>
  <si>
    <t>　施設利用率・水洗化率の向上に向けて、近年、様々な加入促進対策を実施してきており、施設利用率・水洗化率ともに微増となった。類似団体や全国平均と比較すると低水準となっている。
　経常収支比率は１００％を上回っているが、経常回収率が１００％を下回っている。使用料の軽減措置を見直したものの、一般会計繰入金に依存している状況であり、赤字経営と言える。汚水処理原価は増加し、全国平均を上回っている。</t>
    <rPh sb="7" eb="10">
      <t>スイセンカ</t>
    </rPh>
    <rPh sb="10" eb="11">
      <t>リツ</t>
    </rPh>
    <rPh sb="12" eb="14">
      <t>コウジョウ</t>
    </rPh>
    <rPh sb="15" eb="16">
      <t>ム</t>
    </rPh>
    <rPh sb="19" eb="21">
      <t>キンネン</t>
    </rPh>
    <rPh sb="22" eb="24">
      <t>サマザマ</t>
    </rPh>
    <rPh sb="25" eb="27">
      <t>カニュウ</t>
    </rPh>
    <rPh sb="27" eb="29">
      <t>ソクシン</t>
    </rPh>
    <rPh sb="29" eb="31">
      <t>タイサク</t>
    </rPh>
    <rPh sb="32" eb="34">
      <t>ジッシ</t>
    </rPh>
    <rPh sb="41" eb="43">
      <t>シセツ</t>
    </rPh>
    <rPh sb="43" eb="46">
      <t>リヨウリツ</t>
    </rPh>
    <rPh sb="47" eb="50">
      <t>スイセンカ</t>
    </rPh>
    <rPh sb="50" eb="51">
      <t>リツ</t>
    </rPh>
    <rPh sb="54" eb="56">
      <t>ビゾウ</t>
    </rPh>
    <rPh sb="61" eb="63">
      <t>ルイジ</t>
    </rPh>
    <rPh sb="63" eb="65">
      <t>ダンタイ</t>
    </rPh>
    <rPh sb="66" eb="68">
      <t>ゼンコク</t>
    </rPh>
    <rPh sb="68" eb="70">
      <t>ヘイキン</t>
    </rPh>
    <rPh sb="71" eb="73">
      <t>ヒカク</t>
    </rPh>
    <rPh sb="76" eb="79">
      <t>テイスイジュン</t>
    </rPh>
    <rPh sb="100" eb="102">
      <t>ウワマワ</t>
    </rPh>
    <rPh sb="179" eb="181">
      <t>ゾウカ</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</si>
  <si>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</si>
  <si>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</si>
  <si>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</si>
  <si>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</si>
  <si>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</si>
  <si>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</si>
  <si>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</si>
  <si>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</si>
  <si>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</si>
  <si>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</si>
  <si>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</si>
  <si>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</si>
  <si>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</si>
  <si>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</si>
  <si>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</si>
  <si>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</si>
  <si>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</si>
  <si>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</si>
  <si>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</si>
  <si>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</si>
  <si>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</si>
  <si>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</si>
  <si>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</si>
  <si>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</si>
  <si>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</si>
  <si>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</si>
  <si>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</si>
  <si>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</si>
  <si>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</si>
  <si>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</si>
  <si>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</si>
  <si>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</si>
  <si>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</si>
  <si>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</si>
  <si>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</si>
  <si>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</si>
  <si>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</si>
  <si>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</si>
  <si>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</si>
  <si>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</si>
  <si>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美馬市</t>
  </si>
  <si>
    <t>法適用</t>
  </si>
  <si>
    <t>下水道事業</t>
  </si>
  <si>
    <t>特定環境保全公共下水道</t>
  </si>
  <si>
    <t>D2</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</si>
  <si>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</si>
  <si>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</si>
  <si>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</si>
  <si>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</si>
  <si>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</si>
  <si>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</si>
  <si>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</si>
  <si>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</si>
  <si>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</si>
  <si>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</si>
  <si>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</si>
  <si>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施設は比較的新しいが、施設利用率、水洗化率が低いため、適正な料金収入の水準に達していない。経費回収率の向上を図るため、引き続き料金収入の確保に向け施策を検討したい。
　施設利用率をさらに向上させるとともに、今後必要となる施設の更新に支障を来さないよう効率的な運転管理と機械設備の負担軽減に努める。令和２年度に策定したストックマネジメント計画に基づき、各施設の更新を実施していく必要がある。</t>
    <rPh sb="149" eb="151">
      <t>レイワ</t>
    </rPh>
    <rPh sb="152" eb="154">
      <t>ネンド</t>
    </rPh>
    <rPh sb="155" eb="157">
      <t>サクテイ</t>
    </rPh>
    <rPh sb="169" eb="171">
      <t>ケイカク</t>
    </rPh>
    <rPh sb="176" eb="177">
      <t>カク</t>
    </rPh>
    <rPh sb="177" eb="179">
      <t>シセツ</t>
    </rPh>
    <rPh sb="180" eb="182">
      <t>コウシン</t>
    </rPh>
    <rPh sb="183" eb="185">
      <t>ジッシ</t>
    </rPh>
    <phoneticPr fontId="1"/>
  </si>
  <si>
    <t>　供用開始１５年以上を経過し、施設の各種機器類は耐用年数を超過し、更新時期を迎えつつある。
　事業認可区域の整備がほぼ完了し、管渠については比較的新しい状況である。</t>
    <rPh sb="1" eb="3">
      <t>キョウヨウ</t>
    </rPh>
    <rPh sb="3" eb="5">
      <t>カイシ</t>
    </rPh>
    <rPh sb="7" eb="8">
      <t>ネン</t>
    </rPh>
    <rPh sb="8" eb="10">
      <t>イジョウ</t>
    </rPh>
    <rPh sb="11" eb="13">
      <t>ケイカ</t>
    </rPh>
    <rPh sb="15" eb="17">
      <t>シセツ</t>
    </rPh>
    <rPh sb="18" eb="20">
      <t>カクシュ</t>
    </rPh>
    <rPh sb="20" eb="23">
      <t>キキルイ</t>
    </rPh>
    <rPh sb="24" eb="26">
      <t>タイヨウ</t>
    </rPh>
    <rPh sb="26" eb="28">
      <t>ネンスウ</t>
    </rPh>
    <rPh sb="29" eb="31">
      <t>チョウカ</t>
    </rPh>
    <rPh sb="33" eb="35">
      <t>コウシン</t>
    </rPh>
    <rPh sb="35" eb="37">
      <t>ジキ</t>
    </rPh>
    <rPh sb="38" eb="39">
      <t>ムカ</t>
    </rPh>
    <rPh sb="47" eb="49">
      <t>ジギョウ</t>
    </rPh>
    <rPh sb="49" eb="51">
      <t>ニンカ</t>
    </rPh>
    <rPh sb="51" eb="53">
      <t>クイキ</t>
    </rPh>
    <rPh sb="54" eb="56">
      <t>セイビ</t>
    </rPh>
    <rPh sb="59" eb="61">
      <t>カンリョウ</t>
    </rPh>
    <rPh sb="63" eb="65">
      <t>カンキョ</t>
    </rPh>
    <rPh sb="70" eb="73">
      <t>ヒカクテキ</t>
    </rPh>
    <rPh sb="73" eb="74">
      <t>アタラ</t>
    </rPh>
    <rPh sb="76" eb="7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</si>
</sst>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2F7-41C5-B380-E49F5F965A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42F7-41C5-B380-E49F5F965A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32.17</c:v>
                </c:pt>
                <c:pt idx="4">
                  <c:v>32.5</c:v>
                </c:pt>
              </c:numCache>
            </c:numRef>
          </c:val>
          <c:extLst>
            <c:ext xmlns:c16="http://schemas.microsoft.com/office/drawing/2014/chart" uri="{C3380CC4-5D6E-409C-BE32-E72D297353CC}">
              <c16:uniqueId val="{00000000-F8E2-457A-B43A-A792BA2887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F8E2-457A-B43A-A792BA2887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48.91</c:v>
                </c:pt>
                <c:pt idx="4">
                  <c:v>51.95</c:v>
                </c:pt>
              </c:numCache>
            </c:numRef>
          </c:val>
          <c:extLst>
            <c:ext xmlns:c16="http://schemas.microsoft.com/office/drawing/2014/chart" uri="{C3380CC4-5D6E-409C-BE32-E72D297353CC}">
              <c16:uniqueId val="{00000000-789C-4D1F-A1FB-0B4DC975DD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789C-4D1F-A1FB-0B4DC975DD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101.06</c:v>
                </c:pt>
                <c:pt idx="4">
                  <c:v>100.11</c:v>
                </c:pt>
              </c:numCache>
            </c:numRef>
          </c:val>
          <c:extLst>
            <c:ext xmlns:c16="http://schemas.microsoft.com/office/drawing/2014/chart" uri="{C3380CC4-5D6E-409C-BE32-E72D297353CC}">
              <c16:uniqueId val="{00000000-3B5E-4D81-A73F-497C7C6BB1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3B5E-4D81-A73F-497C7C6BB1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38.6</c:v>
                </c:pt>
                <c:pt idx="4">
                  <c:v>40.4</c:v>
                </c:pt>
              </c:numCache>
            </c:numRef>
          </c:val>
          <c:extLst>
            <c:ext xmlns:c16="http://schemas.microsoft.com/office/drawing/2014/chart" uri="{C3380CC4-5D6E-409C-BE32-E72D297353CC}">
              <c16:uniqueId val="{00000000-C500-4A28-86E7-AEE81AB564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C500-4A28-86E7-AEE81AB564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75-4CDF-8582-DABB59850B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EB75-4CDF-8582-DABB59850B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c:v>48.69</c:v>
                </c:pt>
              </c:numCache>
            </c:numRef>
          </c:val>
          <c:extLst>
            <c:ext xmlns:c16="http://schemas.microsoft.com/office/drawing/2014/chart" uri="{C3380CC4-5D6E-409C-BE32-E72D297353CC}">
              <c16:uniqueId val="{00000000-BE91-4F90-AE83-A50795748C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BE91-4F90-AE83-A50795748C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28.36</c:v>
                </c:pt>
                <c:pt idx="4">
                  <c:v>45.62</c:v>
                </c:pt>
              </c:numCache>
            </c:numRef>
          </c:val>
          <c:extLst>
            <c:ext xmlns:c16="http://schemas.microsoft.com/office/drawing/2014/chart" uri="{C3380CC4-5D6E-409C-BE32-E72D297353CC}">
              <c16:uniqueId val="{00000000-10AD-4844-8E72-F3ED4BAB97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10AD-4844-8E72-F3ED4BAB97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5EA-4AA1-A862-88958EC333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15EA-4AA1-A862-88958EC333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39.630000000000003</c:v>
                </c:pt>
                <c:pt idx="4">
                  <c:v>22.31</c:v>
                </c:pt>
              </c:numCache>
            </c:numRef>
          </c:val>
          <c:extLst>
            <c:ext xmlns:c16="http://schemas.microsoft.com/office/drawing/2014/chart" uri="{C3380CC4-5D6E-409C-BE32-E72D297353CC}">
              <c16:uniqueId val="{00000000-D1CE-4BBC-BFC4-99CAC2E3E5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D1CE-4BBC-BFC4-99CAC2E3E5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394.96</c:v>
                </c:pt>
                <c:pt idx="4">
                  <c:v>700.23</c:v>
                </c:pt>
              </c:numCache>
            </c:numRef>
          </c:val>
          <c:extLst>
            <c:ext xmlns:c16="http://schemas.microsoft.com/office/drawing/2014/chart" uri="{C3380CC4-5D6E-409C-BE32-E72D297353CC}">
              <c16:uniqueId val="{00000000-AC56-41DF-9AC6-C582569D06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AC56-41DF-9AC6-C582569D06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【61.55】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【45.34】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【23.60】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AG32"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美馬市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4</v>
      </c>
      <c r="C7" s="44"/>
      <c r="D7" s="44"/>
      <c r="E7" s="44"/>
      <c r="F7" s="44"/>
      <c r="G7" s="44"/>
      <c r="H7" s="44"/>
      <c r="I7" s="44" t="s">
        <v>7</v>
      </c>
      <c r="J7" s="44"/>
      <c r="K7" s="44"/>
      <c r="L7" s="44"/>
      <c r="M7" s="44"/>
      <c r="N7" s="44"/>
      <c r="O7" s="44"/>
      <c r="P7" s="44" t="s">
        <v>3</v>
      </c>
      <c r="Q7" s="44"/>
      <c r="R7" s="44"/>
      <c r="S7" s="44"/>
      <c r="T7" s="44"/>
      <c r="U7" s="44"/>
      <c r="V7" s="44"/>
      <c r="W7" s="44" t="s">
        <v>6</v>
      </c>
      <c r="X7" s="44"/>
      <c r="Y7" s="44"/>
      <c r="Z7" s="44"/>
      <c r="AA7" s="44"/>
      <c r="AB7" s="44"/>
      <c r="AC7" s="44"/>
      <c r="AD7" s="44" t="s">
        <v>14</v>
      </c>
      <c r="AE7" s="44"/>
      <c r="AF7" s="44"/>
      <c r="AG7" s="44"/>
      <c r="AH7" s="44"/>
      <c r="AI7" s="44"/>
      <c r="AJ7" s="44"/>
      <c r="AK7" s="3"/>
      <c r="AL7" s="44" t="s">
        <v>15</v>
      </c>
      <c r="AM7" s="44"/>
      <c r="AN7" s="44"/>
      <c r="AO7" s="44"/>
      <c r="AP7" s="44"/>
      <c r="AQ7" s="44"/>
      <c r="AR7" s="44"/>
      <c r="AS7" s="44"/>
      <c r="AT7" s="44" t="s">
        <v>12</v>
      </c>
      <c r="AU7" s="44"/>
      <c r="AV7" s="44"/>
      <c r="AW7" s="44"/>
      <c r="AX7" s="44"/>
      <c r="AY7" s="44"/>
      <c r="AZ7" s="44"/>
      <c r="BA7" s="44"/>
      <c r="BB7" s="44" t="s">
        <v>9</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28367</v>
      </c>
      <c r="AM8" s="47"/>
      <c r="AN8" s="47"/>
      <c r="AO8" s="47"/>
      <c r="AP8" s="47"/>
      <c r="AQ8" s="47"/>
      <c r="AR8" s="47"/>
      <c r="AS8" s="47"/>
      <c r="AT8" s="48">
        <f>データ!T6</f>
        <v>367.14</v>
      </c>
      <c r="AU8" s="48"/>
      <c r="AV8" s="48"/>
      <c r="AW8" s="48"/>
      <c r="AX8" s="48"/>
      <c r="AY8" s="48"/>
      <c r="AZ8" s="48"/>
      <c r="BA8" s="48"/>
      <c r="BB8" s="48">
        <f>データ!U6</f>
        <v>77.260000000000005</v>
      </c>
      <c r="BC8" s="48"/>
      <c r="BD8" s="48"/>
      <c r="BE8" s="48"/>
      <c r="BF8" s="48"/>
      <c r="BG8" s="48"/>
      <c r="BH8" s="48"/>
      <c r="BI8" s="48"/>
      <c r="BJ8" s="3"/>
      <c r="BK8" s="3"/>
      <c r="BL8" s="49" t="s">
        <v>20</v>
      </c>
      <c r="BM8" s="50"/>
      <c r="BN8" s="17" t="s">
        <v>21</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24</v>
      </c>
      <c r="J9" s="44"/>
      <c r="K9" s="44"/>
      <c r="L9" s="44"/>
      <c r="M9" s="44"/>
      <c r="N9" s="44"/>
      <c r="O9" s="44"/>
      <c r="P9" s="44" t="s">
        <v>26</v>
      </c>
      <c r="Q9" s="44"/>
      <c r="R9" s="44"/>
      <c r="S9" s="44"/>
      <c r="T9" s="44"/>
      <c r="U9" s="44"/>
      <c r="V9" s="44"/>
      <c r="W9" s="44" t="s">
        <v>27</v>
      </c>
      <c r="X9" s="44"/>
      <c r="Y9" s="44"/>
      <c r="Z9" s="44"/>
      <c r="AA9" s="44"/>
      <c r="AB9" s="44"/>
      <c r="AC9" s="44"/>
      <c r="AD9" s="44" t="s">
        <v>28</v>
      </c>
      <c r="AE9" s="44"/>
      <c r="AF9" s="44"/>
      <c r="AG9" s="44"/>
      <c r="AH9" s="44"/>
      <c r="AI9" s="44"/>
      <c r="AJ9" s="44"/>
      <c r="AK9" s="3"/>
      <c r="AL9" s="44" t="s">
        <v>30</v>
      </c>
      <c r="AM9" s="44"/>
      <c r="AN9" s="44"/>
      <c r="AO9" s="44"/>
      <c r="AP9" s="44"/>
      <c r="AQ9" s="44"/>
      <c r="AR9" s="44"/>
      <c r="AS9" s="44"/>
      <c r="AT9" s="44" t="s">
        <v>36</v>
      </c>
      <c r="AU9" s="44"/>
      <c r="AV9" s="44"/>
      <c r="AW9" s="44"/>
      <c r="AX9" s="44"/>
      <c r="AY9" s="44"/>
      <c r="AZ9" s="44"/>
      <c r="BA9" s="44"/>
      <c r="BB9" s="44" t="s">
        <v>38</v>
      </c>
      <c r="BC9" s="44"/>
      <c r="BD9" s="44"/>
      <c r="BE9" s="44"/>
      <c r="BF9" s="44"/>
      <c r="BG9" s="44"/>
      <c r="BH9" s="44"/>
      <c r="BI9" s="44"/>
      <c r="BJ9" s="3"/>
      <c r="BK9" s="3"/>
      <c r="BL9" s="51" t="s">
        <v>41</v>
      </c>
      <c r="BM9" s="52"/>
      <c r="BN9" s="18" t="s">
        <v>11</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66.739999999999995</v>
      </c>
      <c r="J10" s="48"/>
      <c r="K10" s="48"/>
      <c r="L10" s="48"/>
      <c r="M10" s="48"/>
      <c r="N10" s="48"/>
      <c r="O10" s="48"/>
      <c r="P10" s="48">
        <f>データ!P6</f>
        <v>9.2799999999999994</v>
      </c>
      <c r="Q10" s="48"/>
      <c r="R10" s="48"/>
      <c r="S10" s="48"/>
      <c r="T10" s="48"/>
      <c r="U10" s="48"/>
      <c r="V10" s="48"/>
      <c r="W10" s="48">
        <f>データ!Q6</f>
        <v>99.43</v>
      </c>
      <c r="X10" s="48"/>
      <c r="Y10" s="48"/>
      <c r="Z10" s="48"/>
      <c r="AA10" s="48"/>
      <c r="AB10" s="48"/>
      <c r="AC10" s="48"/>
      <c r="AD10" s="47">
        <f>データ!R6</f>
        <v>3190</v>
      </c>
      <c r="AE10" s="47"/>
      <c r="AF10" s="47"/>
      <c r="AG10" s="47"/>
      <c r="AH10" s="47"/>
      <c r="AI10" s="47"/>
      <c r="AJ10" s="47"/>
      <c r="AK10" s="2"/>
      <c r="AL10" s="47">
        <f>データ!V6</f>
        <v>2612</v>
      </c>
      <c r="AM10" s="47"/>
      <c r="AN10" s="47"/>
      <c r="AO10" s="47"/>
      <c r="AP10" s="47"/>
      <c r="AQ10" s="47"/>
      <c r="AR10" s="47"/>
      <c r="AS10" s="47"/>
      <c r="AT10" s="48">
        <f>データ!W6</f>
        <v>0.93</v>
      </c>
      <c r="AU10" s="48"/>
      <c r="AV10" s="48"/>
      <c r="AW10" s="48"/>
      <c r="AX10" s="48"/>
      <c r="AY10" s="48"/>
      <c r="AZ10" s="48"/>
      <c r="BA10" s="48"/>
      <c r="BB10" s="48">
        <f>データ!X6</f>
        <v>2808.6</v>
      </c>
      <c r="BC10" s="48"/>
      <c r="BD10" s="48"/>
      <c r="BE10" s="48"/>
      <c r="BF10" s="48"/>
      <c r="BG10" s="48"/>
      <c r="BH10" s="48"/>
      <c r="BI10" s="48"/>
      <c r="BJ10" s="2"/>
      <c r="BK10" s="2"/>
      <c r="BL10" s="53" t="s">
        <v>17</v>
      </c>
      <c r="BM10" s="54"/>
      <c r="BN10" s="19" t="s">
        <v>42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13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44</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56</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33</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46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47</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19</v>
      </c>
    </row>
    <row r="84" spans="1:78" hidden="1" x14ac:dyDescent="0.15">
      <c r="B84" s="6" t="s">
        <v>5</v>
      </c>
      <c r="C84" s="6"/>
      <c r="D84" s="6"/>
      <c r="E84" s="6" t="s">
        <v>48</v>
      </c>
      <c r="F84" s="6" t="s">
        <v>32</v>
      </c>
      <c r="G84" s="6" t="s">
        <v>50</v>
      </c>
      <c r="H84" s="6" t="s">
        <v>51</v>
      </c>
      <c r="I84" s="6" t="s">
        <v>1</v>
      </c>
      <c r="J84" s="6" t="s">
        <v>29</v>
      </c>
      <c r="K84" s="6" t="s">
        <v>52</v>
      </c>
      <c r="L84" s="6" t="s">
        <v>53</v>
      </c>
      <c r="M84" s="6" t="s">
        <v>54</v>
      </c>
      <c r="N84" s="6" t="s">
        <v>49</v>
      </c>
      <c r="O84" s="6" t="s">
        <v>31</v>
      </c>
    </row>
    <row r="85" spans="1:78" hidden="1" x14ac:dyDescent="0.15">
      <c r="B85" s="6"/>
      <c r="C85" s="6"/>
      <c r="D85" s="6"/>
      <c r="E85" s="6" t="str">
        <f>データ!AI6</f>
        <v>【104.83】</v>
      </c>
      <c r="F85" s="6" t="str">
        <f>データ!AT6</f>
        <v>【61.55】</v>
      </c>
      <c r="G85" s="6" t="str">
        <f>データ!BE6</f>
        <v>【45.34】</v>
      </c>
      <c r="H85" s="6" t="str">
        <f>データ!BP6</f>
        <v>【1,260.21】</v>
      </c>
      <c r="I85" s="6" t="str">
        <f>データ!CA6</f>
        <v>【75.29】</v>
      </c>
      <c r="J85" s="6" t="str">
        <f>データ!CL6</f>
        <v>【215.41】</v>
      </c>
      <c r="K85" s="6" t="str">
        <f>データ!CW6</f>
        <v>【42.90】</v>
      </c>
      <c r="L85" s="6" t="str">
        <f>データ!DH6</f>
        <v>【84.75】</v>
      </c>
      <c r="M85" s="6" t="str">
        <f>データ!DS6</f>
        <v>【23.60】</v>
      </c>
      <c r="N85" s="6" t="str">
        <f>データ!ED6</f>
        <v>【0.01】</v>
      </c>
      <c r="O85" s="6" t="str">
        <f>データ!EO6</f>
        <v>【0.30】</v>
      </c>
    </row>
  </sheetData>
  <sheetProtection algorithmName="SHA-512" hashValue="lU0DAiktUaaBotqSEIXljDIbtWSSu6o47LKTb6RXAMPhI7mzgYO2Upkt/MbE149Ue8oVNpGblNkCPuURr0pYJQ==" saltValue="zGVlkobSWshbAAOmMNgn4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60</v>
      </c>
      <c r="B3" s="30" t="s">
        <v>61</v>
      </c>
      <c r="C3" s="30" t="s">
        <v>45</v>
      </c>
      <c r="D3" s="30" t="s">
        <v>23</v>
      </c>
      <c r="E3" s="30" t="s">
        <v>40</v>
      </c>
      <c r="F3" s="30" t="s">
        <v>0</v>
      </c>
      <c r="G3" s="30" t="s">
        <v>62</v>
      </c>
      <c r="H3" s="78" t="s">
        <v>10</v>
      </c>
      <c r="I3" s="79"/>
      <c r="J3" s="79"/>
      <c r="K3" s="79"/>
      <c r="L3" s="79"/>
      <c r="M3" s="79"/>
      <c r="N3" s="79"/>
      <c r="O3" s="79"/>
      <c r="P3" s="79"/>
      <c r="Q3" s="79"/>
      <c r="R3" s="79"/>
      <c r="S3" s="79"/>
      <c r="T3" s="79"/>
      <c r="U3" s="79"/>
      <c r="V3" s="79"/>
      <c r="W3" s="79"/>
      <c r="X3" s="80"/>
      <c r="Y3" s="76" t="s">
        <v>35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59</v>
      </c>
      <c r="B4" s="31"/>
      <c r="C4" s="31"/>
      <c r="D4" s="31"/>
      <c r="E4" s="31"/>
      <c r="F4" s="31"/>
      <c r="G4" s="31"/>
      <c r="H4" s="81"/>
      <c r="I4" s="82"/>
      <c r="J4" s="82"/>
      <c r="K4" s="82"/>
      <c r="L4" s="82"/>
      <c r="M4" s="82"/>
      <c r="N4" s="82"/>
      <c r="O4" s="82"/>
      <c r="P4" s="82"/>
      <c r="Q4" s="82"/>
      <c r="R4" s="82"/>
      <c r="S4" s="82"/>
      <c r="T4" s="82"/>
      <c r="U4" s="82"/>
      <c r="V4" s="82"/>
      <c r="W4" s="82"/>
      <c r="X4" s="83"/>
      <c r="Y4" s="77" t="s">
        <v>16</v>
      </c>
      <c r="Z4" s="77"/>
      <c r="AA4" s="77"/>
      <c r="AB4" s="77"/>
      <c r="AC4" s="77"/>
      <c r="AD4" s="77"/>
      <c r="AE4" s="77"/>
      <c r="AF4" s="77"/>
      <c r="AG4" s="77"/>
      <c r="AH4" s="77"/>
      <c r="AI4" s="77"/>
      <c r="AJ4" s="77" t="s">
        <v>39</v>
      </c>
      <c r="AK4" s="77"/>
      <c r="AL4" s="77"/>
      <c r="AM4" s="77"/>
      <c r="AN4" s="77"/>
      <c r="AO4" s="77"/>
      <c r="AP4" s="77"/>
      <c r="AQ4" s="77"/>
      <c r="AR4" s="77"/>
      <c r="AS4" s="77"/>
      <c r="AT4" s="77"/>
      <c r="AU4" s="77" t="s">
        <v>63</v>
      </c>
      <c r="AV4" s="77"/>
      <c r="AW4" s="77"/>
      <c r="AX4" s="77"/>
      <c r="AY4" s="77"/>
      <c r="AZ4" s="77"/>
      <c r="BA4" s="77"/>
      <c r="BB4" s="77"/>
      <c r="BC4" s="77"/>
      <c r="BD4" s="77"/>
      <c r="BE4" s="77"/>
      <c r="BF4" s="77" t="s">
        <v>64</v>
      </c>
      <c r="BG4" s="77"/>
      <c r="BH4" s="77"/>
      <c r="BI4" s="77"/>
      <c r="BJ4" s="77"/>
      <c r="BK4" s="77"/>
      <c r="BL4" s="77"/>
      <c r="BM4" s="77"/>
      <c r="BN4" s="77"/>
      <c r="BO4" s="77"/>
      <c r="BP4" s="77"/>
      <c r="BQ4" s="77" t="s">
        <v>57</v>
      </c>
      <c r="BR4" s="77"/>
      <c r="BS4" s="77"/>
      <c r="BT4" s="77"/>
      <c r="BU4" s="77"/>
      <c r="BV4" s="77"/>
      <c r="BW4" s="77"/>
      <c r="BX4" s="77"/>
      <c r="BY4" s="77"/>
      <c r="BZ4" s="77"/>
      <c r="CA4" s="77"/>
      <c r="CB4" s="77" t="s">
        <v>65</v>
      </c>
      <c r="CC4" s="77"/>
      <c r="CD4" s="77"/>
      <c r="CE4" s="77"/>
      <c r="CF4" s="77"/>
      <c r="CG4" s="77"/>
      <c r="CH4" s="77"/>
      <c r="CI4" s="77"/>
      <c r="CJ4" s="77"/>
      <c r="CK4" s="77"/>
      <c r="CL4" s="77"/>
      <c r="CM4" s="77" t="s">
        <v>66</v>
      </c>
      <c r="CN4" s="77"/>
      <c r="CO4" s="77"/>
      <c r="CP4" s="77"/>
      <c r="CQ4" s="77"/>
      <c r="CR4" s="77"/>
      <c r="CS4" s="77"/>
      <c r="CT4" s="77"/>
      <c r="CU4" s="77"/>
      <c r="CV4" s="77"/>
      <c r="CW4" s="77"/>
      <c r="CX4" s="77" t="s">
        <v>34</v>
      </c>
      <c r="CY4" s="77"/>
      <c r="CZ4" s="77"/>
      <c r="DA4" s="77"/>
      <c r="DB4" s="77"/>
      <c r="DC4" s="77"/>
      <c r="DD4" s="77"/>
      <c r="DE4" s="77"/>
      <c r="DF4" s="77"/>
      <c r="DG4" s="77"/>
      <c r="DH4" s="77"/>
      <c r="DI4" s="77" t="s">
        <v>43</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28" t="s">
        <v>69</v>
      </c>
      <c r="B5" s="32"/>
      <c r="C5" s="32"/>
      <c r="D5" s="32"/>
      <c r="E5" s="32"/>
      <c r="F5" s="32"/>
      <c r="G5" s="32"/>
      <c r="H5" s="37" t="s">
        <v>70</v>
      </c>
      <c r="I5" s="37" t="s">
        <v>71</v>
      </c>
      <c r="J5" s="37" t="s">
        <v>72</v>
      </c>
      <c r="K5" s="37" t="s">
        <v>73</v>
      </c>
      <c r="L5" s="37" t="s">
        <v>74</v>
      </c>
      <c r="M5" s="37" t="s">
        <v>14</v>
      </c>
      <c r="N5" s="37" t="s">
        <v>75</v>
      </c>
      <c r="O5" s="37" t="s">
        <v>76</v>
      </c>
      <c r="P5" s="37" t="s">
        <v>77</v>
      </c>
      <c r="Q5" s="37" t="s">
        <v>78</v>
      </c>
      <c r="R5" s="37" t="s">
        <v>79</v>
      </c>
      <c r="S5" s="37" t="s">
        <v>80</v>
      </c>
      <c r="T5" s="37" t="s">
        <v>81</v>
      </c>
      <c r="U5" s="37" t="s">
        <v>82</v>
      </c>
      <c r="V5" s="37" t="s">
        <v>83</v>
      </c>
      <c r="W5" s="37" t="s">
        <v>84</v>
      </c>
      <c r="X5" s="37" t="s">
        <v>85</v>
      </c>
      <c r="Y5" s="37" t="s">
        <v>37</v>
      </c>
      <c r="Z5" s="37" t="s">
        <v>86</v>
      </c>
      <c r="AA5" s="37" t="s">
        <v>87</v>
      </c>
      <c r="AB5" s="37" t="s">
        <v>88</v>
      </c>
      <c r="AC5" s="37" t="s">
        <v>89</v>
      </c>
      <c r="AD5" s="37" t="s">
        <v>90</v>
      </c>
      <c r="AE5" s="37" t="s">
        <v>91</v>
      </c>
      <c r="AF5" s="37" t="s">
        <v>92</v>
      </c>
      <c r="AG5" s="37" t="s">
        <v>93</v>
      </c>
      <c r="AH5" s="37" t="s">
        <v>94</v>
      </c>
      <c r="AI5" s="37" t="s">
        <v>5</v>
      </c>
      <c r="AJ5" s="37" t="s">
        <v>37</v>
      </c>
      <c r="AK5" s="37" t="s">
        <v>86</v>
      </c>
      <c r="AL5" s="37" t="s">
        <v>87</v>
      </c>
      <c r="AM5" s="37" t="s">
        <v>88</v>
      </c>
      <c r="AN5" s="37" t="s">
        <v>89</v>
      </c>
      <c r="AO5" s="37" t="s">
        <v>90</v>
      </c>
      <c r="AP5" s="37" t="s">
        <v>91</v>
      </c>
      <c r="AQ5" s="37" t="s">
        <v>92</v>
      </c>
      <c r="AR5" s="37" t="s">
        <v>93</v>
      </c>
      <c r="AS5" s="37" t="s">
        <v>94</v>
      </c>
      <c r="AT5" s="37" t="s">
        <v>95</v>
      </c>
      <c r="AU5" s="37" t="s">
        <v>37</v>
      </c>
      <c r="AV5" s="37" t="s">
        <v>86</v>
      </c>
      <c r="AW5" s="37" t="s">
        <v>87</v>
      </c>
      <c r="AX5" s="37" t="s">
        <v>88</v>
      </c>
      <c r="AY5" s="37" t="s">
        <v>89</v>
      </c>
      <c r="AZ5" s="37" t="s">
        <v>90</v>
      </c>
      <c r="BA5" s="37" t="s">
        <v>91</v>
      </c>
      <c r="BB5" s="37" t="s">
        <v>92</v>
      </c>
      <c r="BC5" s="37" t="s">
        <v>93</v>
      </c>
      <c r="BD5" s="37" t="s">
        <v>94</v>
      </c>
      <c r="BE5" s="37" t="s">
        <v>95</v>
      </c>
      <c r="BF5" s="37" t="s">
        <v>37</v>
      </c>
      <c r="BG5" s="37" t="s">
        <v>86</v>
      </c>
      <c r="BH5" s="37" t="s">
        <v>87</v>
      </c>
      <c r="BI5" s="37" t="s">
        <v>88</v>
      </c>
      <c r="BJ5" s="37" t="s">
        <v>89</v>
      </c>
      <c r="BK5" s="37" t="s">
        <v>90</v>
      </c>
      <c r="BL5" s="37" t="s">
        <v>91</v>
      </c>
      <c r="BM5" s="37" t="s">
        <v>92</v>
      </c>
      <c r="BN5" s="37" t="s">
        <v>93</v>
      </c>
      <c r="BO5" s="37" t="s">
        <v>94</v>
      </c>
      <c r="BP5" s="37" t="s">
        <v>95</v>
      </c>
      <c r="BQ5" s="37" t="s">
        <v>37</v>
      </c>
      <c r="BR5" s="37" t="s">
        <v>86</v>
      </c>
      <c r="BS5" s="37" t="s">
        <v>87</v>
      </c>
      <c r="BT5" s="37" t="s">
        <v>88</v>
      </c>
      <c r="BU5" s="37" t="s">
        <v>89</v>
      </c>
      <c r="BV5" s="37" t="s">
        <v>90</v>
      </c>
      <c r="BW5" s="37" t="s">
        <v>91</v>
      </c>
      <c r="BX5" s="37" t="s">
        <v>92</v>
      </c>
      <c r="BY5" s="37" t="s">
        <v>93</v>
      </c>
      <c r="BZ5" s="37" t="s">
        <v>94</v>
      </c>
      <c r="CA5" s="37" t="s">
        <v>95</v>
      </c>
      <c r="CB5" s="37" t="s">
        <v>37</v>
      </c>
      <c r="CC5" s="37" t="s">
        <v>86</v>
      </c>
      <c r="CD5" s="37" t="s">
        <v>87</v>
      </c>
      <c r="CE5" s="37" t="s">
        <v>88</v>
      </c>
      <c r="CF5" s="37" t="s">
        <v>89</v>
      </c>
      <c r="CG5" s="37" t="s">
        <v>90</v>
      </c>
      <c r="CH5" s="37" t="s">
        <v>91</v>
      </c>
      <c r="CI5" s="37" t="s">
        <v>92</v>
      </c>
      <c r="CJ5" s="37" t="s">
        <v>93</v>
      </c>
      <c r="CK5" s="37" t="s">
        <v>94</v>
      </c>
      <c r="CL5" s="37" t="s">
        <v>95</v>
      </c>
      <c r="CM5" s="37" t="s">
        <v>37</v>
      </c>
      <c r="CN5" s="37" t="s">
        <v>86</v>
      </c>
      <c r="CO5" s="37" t="s">
        <v>87</v>
      </c>
      <c r="CP5" s="37" t="s">
        <v>88</v>
      </c>
      <c r="CQ5" s="37" t="s">
        <v>89</v>
      </c>
      <c r="CR5" s="37" t="s">
        <v>90</v>
      </c>
      <c r="CS5" s="37" t="s">
        <v>91</v>
      </c>
      <c r="CT5" s="37" t="s">
        <v>92</v>
      </c>
      <c r="CU5" s="37" t="s">
        <v>93</v>
      </c>
      <c r="CV5" s="37" t="s">
        <v>94</v>
      </c>
      <c r="CW5" s="37" t="s">
        <v>95</v>
      </c>
      <c r="CX5" s="37" t="s">
        <v>37</v>
      </c>
      <c r="CY5" s="37" t="s">
        <v>86</v>
      </c>
      <c r="CZ5" s="37" t="s">
        <v>87</v>
      </c>
      <c r="DA5" s="37" t="s">
        <v>88</v>
      </c>
      <c r="DB5" s="37" t="s">
        <v>89</v>
      </c>
      <c r="DC5" s="37" t="s">
        <v>90</v>
      </c>
      <c r="DD5" s="37" t="s">
        <v>91</v>
      </c>
      <c r="DE5" s="37" t="s">
        <v>92</v>
      </c>
      <c r="DF5" s="37" t="s">
        <v>93</v>
      </c>
      <c r="DG5" s="37" t="s">
        <v>94</v>
      </c>
      <c r="DH5" s="37" t="s">
        <v>95</v>
      </c>
      <c r="DI5" s="37" t="s">
        <v>37</v>
      </c>
      <c r="DJ5" s="37" t="s">
        <v>86</v>
      </c>
      <c r="DK5" s="37" t="s">
        <v>87</v>
      </c>
      <c r="DL5" s="37" t="s">
        <v>88</v>
      </c>
      <c r="DM5" s="37" t="s">
        <v>89</v>
      </c>
      <c r="DN5" s="37" t="s">
        <v>90</v>
      </c>
      <c r="DO5" s="37" t="s">
        <v>91</v>
      </c>
      <c r="DP5" s="37" t="s">
        <v>92</v>
      </c>
      <c r="DQ5" s="37" t="s">
        <v>93</v>
      </c>
      <c r="DR5" s="37" t="s">
        <v>94</v>
      </c>
      <c r="DS5" s="37" t="s">
        <v>95</v>
      </c>
      <c r="DT5" s="37" t="s">
        <v>37</v>
      </c>
      <c r="DU5" s="37" t="s">
        <v>86</v>
      </c>
      <c r="DV5" s="37" t="s">
        <v>87</v>
      </c>
      <c r="DW5" s="37" t="s">
        <v>88</v>
      </c>
      <c r="DX5" s="37" t="s">
        <v>89</v>
      </c>
      <c r="DY5" s="37" t="s">
        <v>90</v>
      </c>
      <c r="DZ5" s="37" t="s">
        <v>91</v>
      </c>
      <c r="EA5" s="37" t="s">
        <v>92</v>
      </c>
      <c r="EB5" s="37" t="s">
        <v>93</v>
      </c>
      <c r="EC5" s="37" t="s">
        <v>94</v>
      </c>
      <c r="ED5" s="37" t="s">
        <v>95</v>
      </c>
      <c r="EE5" s="37" t="s">
        <v>37</v>
      </c>
      <c r="EF5" s="37" t="s">
        <v>86</v>
      </c>
      <c r="EG5" s="37" t="s">
        <v>87</v>
      </c>
      <c r="EH5" s="37" t="s">
        <v>88</v>
      </c>
      <c r="EI5" s="37" t="s">
        <v>89</v>
      </c>
      <c r="EJ5" s="37" t="s">
        <v>90</v>
      </c>
      <c r="EK5" s="37" t="s">
        <v>91</v>
      </c>
      <c r="EL5" s="37" t="s">
        <v>92</v>
      </c>
      <c r="EM5" s="37" t="s">
        <v>93</v>
      </c>
      <c r="EN5" s="37" t="s">
        <v>94</v>
      </c>
      <c r="EO5" s="37" t="s">
        <v>95</v>
      </c>
    </row>
    <row r="6" spans="1:148" s="27" customFormat="1" x14ac:dyDescent="0.15">
      <c r="A6" s="28" t="s">
        <v>96</v>
      </c>
      <c r="B6" s="33">
        <f t="shared" ref="B6:X6" si="1">B7</f>
        <v>2020</v>
      </c>
      <c r="C6" s="33">
        <f t="shared" si="1"/>
        <v>362077</v>
      </c>
      <c r="D6" s="33">
        <f t="shared" si="1"/>
        <v>46</v>
      </c>
      <c r="E6" s="33">
        <f t="shared" si="1"/>
        <v>17</v>
      </c>
      <c r="F6" s="33">
        <f t="shared" si="1"/>
        <v>4</v>
      </c>
      <c r="G6" s="33">
        <f t="shared" si="1"/>
        <v>0</v>
      </c>
      <c r="H6" s="33" t="str">
        <f t="shared" si="1"/>
        <v>徳島県　美馬市</v>
      </c>
      <c r="I6" s="33" t="str">
        <f t="shared" si="1"/>
        <v>法適用</v>
      </c>
      <c r="J6" s="33" t="str">
        <f t="shared" si="1"/>
        <v>下水道事業</v>
      </c>
      <c r="K6" s="33" t="str">
        <f t="shared" si="1"/>
        <v>特定環境保全公共下水道</v>
      </c>
      <c r="L6" s="33" t="str">
        <f t="shared" si="1"/>
        <v>D2</v>
      </c>
      <c r="M6" s="33" t="str">
        <f t="shared" si="1"/>
        <v>非設置</v>
      </c>
      <c r="N6" s="38" t="str">
        <f t="shared" si="1"/>
        <v>-</v>
      </c>
      <c r="O6" s="38">
        <f t="shared" si="1"/>
        <v>66.739999999999995</v>
      </c>
      <c r="P6" s="38">
        <f t="shared" si="1"/>
        <v>9.2799999999999994</v>
      </c>
      <c r="Q6" s="38">
        <f t="shared" si="1"/>
        <v>99.43</v>
      </c>
      <c r="R6" s="38">
        <f t="shared" si="1"/>
        <v>3190</v>
      </c>
      <c r="S6" s="38">
        <f t="shared" si="1"/>
        <v>28367</v>
      </c>
      <c r="T6" s="38">
        <f t="shared" si="1"/>
        <v>367.14</v>
      </c>
      <c r="U6" s="38">
        <f t="shared" si="1"/>
        <v>77.260000000000005</v>
      </c>
      <c r="V6" s="38">
        <f t="shared" si="1"/>
        <v>2612</v>
      </c>
      <c r="W6" s="38">
        <f t="shared" si="1"/>
        <v>0.93</v>
      </c>
      <c r="X6" s="38">
        <f t="shared" si="1"/>
        <v>2808.6</v>
      </c>
      <c r="Y6" s="42" t="str">
        <f t="shared" ref="Y6:AH6" si="2">IF(Y7="",NA(),Y7)</f>
        <v>-</v>
      </c>
      <c r="Z6" s="42" t="str">
        <f t="shared" si="2"/>
        <v>-</v>
      </c>
      <c r="AA6" s="42" t="str">
        <f t="shared" si="2"/>
        <v>-</v>
      </c>
      <c r="AB6" s="42">
        <f t="shared" si="2"/>
        <v>101.06</v>
      </c>
      <c r="AC6" s="42">
        <f t="shared" si="2"/>
        <v>100.11</v>
      </c>
      <c r="AD6" s="42" t="str">
        <f t="shared" si="2"/>
        <v>-</v>
      </c>
      <c r="AE6" s="42" t="str">
        <f t="shared" si="2"/>
        <v>-</v>
      </c>
      <c r="AF6" s="42" t="str">
        <f t="shared" si="2"/>
        <v>-</v>
      </c>
      <c r="AG6" s="42">
        <f t="shared" si="2"/>
        <v>102.73</v>
      </c>
      <c r="AH6" s="42">
        <f t="shared" si="2"/>
        <v>105.78</v>
      </c>
      <c r="AI6" s="38" t="str">
        <f>IF(AI7="","",IF(AI7="-","【-】","【"&amp;SUBSTITUTE(TEXT(AI7,"#,##0.00"),"-","△")&amp;"】"))</f>
        <v>【104.83】</v>
      </c>
      <c r="AJ6" s="42" t="str">
        <f t="shared" ref="AJ6:AS6" si="3">IF(AJ7="",NA(),AJ7)</f>
        <v>-</v>
      </c>
      <c r="AK6" s="42" t="str">
        <f t="shared" si="3"/>
        <v>-</v>
      </c>
      <c r="AL6" s="42" t="str">
        <f t="shared" si="3"/>
        <v>-</v>
      </c>
      <c r="AM6" s="38">
        <f t="shared" si="3"/>
        <v>0</v>
      </c>
      <c r="AN6" s="42">
        <f t="shared" si="3"/>
        <v>48.69</v>
      </c>
      <c r="AO6" s="42" t="str">
        <f t="shared" si="3"/>
        <v>-</v>
      </c>
      <c r="AP6" s="42" t="str">
        <f t="shared" si="3"/>
        <v>-</v>
      </c>
      <c r="AQ6" s="42" t="str">
        <f t="shared" si="3"/>
        <v>-</v>
      </c>
      <c r="AR6" s="42">
        <f t="shared" si="3"/>
        <v>94.97</v>
      </c>
      <c r="AS6" s="42">
        <f t="shared" si="3"/>
        <v>63.96</v>
      </c>
      <c r="AT6" s="38" t="str">
        <f>IF(AT7="","",IF(AT7="-","【-】","【"&amp;SUBSTITUTE(TEXT(AT7,"#,##0.00"),"-","△")&amp;"】"))</f>
        <v>【61.55】</v>
      </c>
      <c r="AU6" s="42" t="str">
        <f t="shared" ref="AU6:BD6" si="4">IF(AU7="",NA(),AU7)</f>
        <v>-</v>
      </c>
      <c r="AV6" s="42" t="str">
        <f t="shared" si="4"/>
        <v>-</v>
      </c>
      <c r="AW6" s="42" t="str">
        <f t="shared" si="4"/>
        <v>-</v>
      </c>
      <c r="AX6" s="42">
        <f t="shared" si="4"/>
        <v>28.36</v>
      </c>
      <c r="AY6" s="42">
        <f t="shared" si="4"/>
        <v>45.62</v>
      </c>
      <c r="AZ6" s="42" t="str">
        <f t="shared" si="4"/>
        <v>-</v>
      </c>
      <c r="BA6" s="42" t="str">
        <f t="shared" si="4"/>
        <v>-</v>
      </c>
      <c r="BB6" s="42" t="str">
        <f t="shared" si="4"/>
        <v>-</v>
      </c>
      <c r="BC6" s="42">
        <f t="shared" si="4"/>
        <v>47.72</v>
      </c>
      <c r="BD6" s="42">
        <f t="shared" si="4"/>
        <v>44.24</v>
      </c>
      <c r="BE6" s="38" t="str">
        <f>IF(BE7="","",IF(BE7="-","【-】","【"&amp;SUBSTITUTE(TEXT(BE7,"#,##0.00"),"-","△")&amp;"】"))</f>
        <v>【45.34】</v>
      </c>
      <c r="BF6" s="42" t="str">
        <f t="shared" ref="BF6:BO6" si="5">IF(BF7="",NA(),BF7)</f>
        <v>-</v>
      </c>
      <c r="BG6" s="42" t="str">
        <f t="shared" si="5"/>
        <v>-</v>
      </c>
      <c r="BH6" s="42" t="str">
        <f t="shared" si="5"/>
        <v>-</v>
      </c>
      <c r="BI6" s="38">
        <f t="shared" si="5"/>
        <v>0</v>
      </c>
      <c r="BJ6" s="38">
        <f t="shared" si="5"/>
        <v>0</v>
      </c>
      <c r="BK6" s="42" t="str">
        <f t="shared" si="5"/>
        <v>-</v>
      </c>
      <c r="BL6" s="42" t="str">
        <f t="shared" si="5"/>
        <v>-</v>
      </c>
      <c r="BM6" s="42" t="str">
        <f t="shared" si="5"/>
        <v>-</v>
      </c>
      <c r="BN6" s="42">
        <f t="shared" si="5"/>
        <v>1206.79</v>
      </c>
      <c r="BO6" s="42">
        <f t="shared" si="5"/>
        <v>1258.43</v>
      </c>
      <c r="BP6" s="38" t="str">
        <f>IF(BP7="","",IF(BP7="-","【-】","【"&amp;SUBSTITUTE(TEXT(BP7,"#,##0.00"),"-","△")&amp;"】"))</f>
        <v>【1,260.21】</v>
      </c>
      <c r="BQ6" s="42" t="str">
        <f t="shared" ref="BQ6:BZ6" si="6">IF(BQ7="",NA(),BQ7)</f>
        <v>-</v>
      </c>
      <c r="BR6" s="42" t="str">
        <f t="shared" si="6"/>
        <v>-</v>
      </c>
      <c r="BS6" s="42" t="str">
        <f t="shared" si="6"/>
        <v>-</v>
      </c>
      <c r="BT6" s="42">
        <f t="shared" si="6"/>
        <v>39.630000000000003</v>
      </c>
      <c r="BU6" s="42">
        <f t="shared" si="6"/>
        <v>22.31</v>
      </c>
      <c r="BV6" s="42" t="str">
        <f t="shared" si="6"/>
        <v>-</v>
      </c>
      <c r="BW6" s="42" t="str">
        <f t="shared" si="6"/>
        <v>-</v>
      </c>
      <c r="BX6" s="42" t="str">
        <f t="shared" si="6"/>
        <v>-</v>
      </c>
      <c r="BY6" s="42">
        <f t="shared" si="6"/>
        <v>71.84</v>
      </c>
      <c r="BZ6" s="42">
        <f t="shared" si="6"/>
        <v>73.36</v>
      </c>
      <c r="CA6" s="38" t="str">
        <f>IF(CA7="","",IF(CA7="-","【-】","【"&amp;SUBSTITUTE(TEXT(CA7,"#,##0.00"),"-","△")&amp;"】"))</f>
        <v>【75.29】</v>
      </c>
      <c r="CB6" s="42" t="str">
        <f t="shared" ref="CB6:CK6" si="7">IF(CB7="",NA(),CB7)</f>
        <v>-</v>
      </c>
      <c r="CC6" s="42" t="str">
        <f t="shared" si="7"/>
        <v>-</v>
      </c>
      <c r="CD6" s="42" t="str">
        <f t="shared" si="7"/>
        <v>-</v>
      </c>
      <c r="CE6" s="42">
        <f t="shared" si="7"/>
        <v>394.96</v>
      </c>
      <c r="CF6" s="42">
        <f t="shared" si="7"/>
        <v>700.23</v>
      </c>
      <c r="CG6" s="42" t="str">
        <f t="shared" si="7"/>
        <v>-</v>
      </c>
      <c r="CH6" s="42" t="str">
        <f t="shared" si="7"/>
        <v>-</v>
      </c>
      <c r="CI6" s="42" t="str">
        <f t="shared" si="7"/>
        <v>-</v>
      </c>
      <c r="CJ6" s="42">
        <f t="shared" si="7"/>
        <v>228.47</v>
      </c>
      <c r="CK6" s="42">
        <f t="shared" si="7"/>
        <v>224.88</v>
      </c>
      <c r="CL6" s="38" t="str">
        <f>IF(CL7="","",IF(CL7="-","【-】","【"&amp;SUBSTITUTE(TEXT(CL7,"#,##0.00"),"-","△")&amp;"】"))</f>
        <v>【215.41】</v>
      </c>
      <c r="CM6" s="42" t="str">
        <f t="shared" ref="CM6:CV6" si="8">IF(CM7="",NA(),CM7)</f>
        <v>-</v>
      </c>
      <c r="CN6" s="42" t="str">
        <f t="shared" si="8"/>
        <v>-</v>
      </c>
      <c r="CO6" s="42" t="str">
        <f t="shared" si="8"/>
        <v>-</v>
      </c>
      <c r="CP6" s="42">
        <f t="shared" si="8"/>
        <v>32.17</v>
      </c>
      <c r="CQ6" s="42">
        <f t="shared" si="8"/>
        <v>32.5</v>
      </c>
      <c r="CR6" s="42" t="str">
        <f t="shared" si="8"/>
        <v>-</v>
      </c>
      <c r="CS6" s="42" t="str">
        <f t="shared" si="8"/>
        <v>-</v>
      </c>
      <c r="CT6" s="42" t="str">
        <f t="shared" si="8"/>
        <v>-</v>
      </c>
      <c r="CU6" s="42">
        <f t="shared" si="8"/>
        <v>42.47</v>
      </c>
      <c r="CV6" s="42">
        <f t="shared" si="8"/>
        <v>42.4</v>
      </c>
      <c r="CW6" s="38" t="str">
        <f>IF(CW7="","",IF(CW7="-","【-】","【"&amp;SUBSTITUTE(TEXT(CW7,"#,##0.00"),"-","△")&amp;"】"))</f>
        <v>【42.90】</v>
      </c>
      <c r="CX6" s="42" t="str">
        <f t="shared" ref="CX6:DG6" si="9">IF(CX7="",NA(),CX7)</f>
        <v>-</v>
      </c>
      <c r="CY6" s="42" t="str">
        <f t="shared" si="9"/>
        <v>-</v>
      </c>
      <c r="CZ6" s="42" t="str">
        <f t="shared" si="9"/>
        <v>-</v>
      </c>
      <c r="DA6" s="42">
        <f t="shared" si="9"/>
        <v>48.91</v>
      </c>
      <c r="DB6" s="42">
        <f t="shared" si="9"/>
        <v>51.95</v>
      </c>
      <c r="DC6" s="42" t="str">
        <f t="shared" si="9"/>
        <v>-</v>
      </c>
      <c r="DD6" s="42" t="str">
        <f t="shared" si="9"/>
        <v>-</v>
      </c>
      <c r="DE6" s="42" t="str">
        <f t="shared" si="9"/>
        <v>-</v>
      </c>
      <c r="DF6" s="42">
        <f t="shared" si="9"/>
        <v>83.75</v>
      </c>
      <c r="DG6" s="42">
        <f t="shared" si="9"/>
        <v>84.19</v>
      </c>
      <c r="DH6" s="38" t="str">
        <f>IF(DH7="","",IF(DH7="-","【-】","【"&amp;SUBSTITUTE(TEXT(DH7,"#,##0.00"),"-","△")&amp;"】"))</f>
        <v>【84.75】</v>
      </c>
      <c r="DI6" s="42" t="str">
        <f t="shared" ref="DI6:DR6" si="10">IF(DI7="",NA(),DI7)</f>
        <v>-</v>
      </c>
      <c r="DJ6" s="42" t="str">
        <f t="shared" si="10"/>
        <v>-</v>
      </c>
      <c r="DK6" s="42" t="str">
        <f t="shared" si="10"/>
        <v>-</v>
      </c>
      <c r="DL6" s="42">
        <f t="shared" si="10"/>
        <v>38.6</v>
      </c>
      <c r="DM6" s="42">
        <f t="shared" si="10"/>
        <v>40.4</v>
      </c>
      <c r="DN6" s="42" t="str">
        <f t="shared" si="10"/>
        <v>-</v>
      </c>
      <c r="DO6" s="42" t="str">
        <f t="shared" si="10"/>
        <v>-</v>
      </c>
      <c r="DP6" s="42" t="str">
        <f t="shared" si="10"/>
        <v>-</v>
      </c>
      <c r="DQ6" s="42">
        <f t="shared" si="10"/>
        <v>24.68</v>
      </c>
      <c r="DR6" s="42">
        <f t="shared" si="10"/>
        <v>21.36</v>
      </c>
      <c r="DS6" s="38" t="str">
        <f>IF(DS7="","",IF(DS7="-","【-】","【"&amp;SUBSTITUTE(TEXT(DS7,"#,##0.00"),"-","△")&amp;"】"))</f>
        <v>【23.60】</v>
      </c>
      <c r="DT6" s="42" t="str">
        <f t="shared" ref="DT6:EC6" si="11">IF(DT7="",NA(),DT7)</f>
        <v>-</v>
      </c>
      <c r="DU6" s="42" t="str">
        <f t="shared" si="11"/>
        <v>-</v>
      </c>
      <c r="DV6" s="42" t="str">
        <f t="shared" si="11"/>
        <v>-</v>
      </c>
      <c r="DW6" s="38">
        <f t="shared" si="11"/>
        <v>0</v>
      </c>
      <c r="DX6" s="38">
        <f t="shared" si="11"/>
        <v>0</v>
      </c>
      <c r="DY6" s="42" t="str">
        <f t="shared" si="11"/>
        <v>-</v>
      </c>
      <c r="DZ6" s="42" t="str">
        <f t="shared" si="11"/>
        <v>-</v>
      </c>
      <c r="EA6" s="42" t="str">
        <f t="shared" si="11"/>
        <v>-</v>
      </c>
      <c r="EB6" s="42">
        <f t="shared" si="11"/>
        <v>8.6199999999999992</v>
      </c>
      <c r="EC6" s="42">
        <f t="shared" si="11"/>
        <v>0.01</v>
      </c>
      <c r="ED6" s="38" t="str">
        <f>IF(ED7="","",IF(ED7="-","【-】","【"&amp;SUBSTITUTE(TEXT(ED7,"#,##0.00"),"-","△")&amp;"】"))</f>
        <v>【0.01】</v>
      </c>
      <c r="EE6" s="42" t="str">
        <f t="shared" ref="EE6:EN6" si="12">IF(EE7="",NA(),EE7)</f>
        <v>-</v>
      </c>
      <c r="EF6" s="42" t="str">
        <f t="shared" si="12"/>
        <v>-</v>
      </c>
      <c r="EG6" s="42" t="str">
        <f t="shared" si="12"/>
        <v>-</v>
      </c>
      <c r="EH6" s="38">
        <f t="shared" si="12"/>
        <v>0</v>
      </c>
      <c r="EI6" s="38">
        <f t="shared" si="12"/>
        <v>0</v>
      </c>
      <c r="EJ6" s="42" t="str">
        <f t="shared" si="12"/>
        <v>-</v>
      </c>
      <c r="EK6" s="42" t="str">
        <f t="shared" si="12"/>
        <v>-</v>
      </c>
      <c r="EL6" s="42" t="str">
        <f t="shared" si="12"/>
        <v>-</v>
      </c>
      <c r="EM6" s="42">
        <f t="shared" si="12"/>
        <v>0.36</v>
      </c>
      <c r="EN6" s="42">
        <f t="shared" si="12"/>
        <v>0.39</v>
      </c>
      <c r="EO6" s="38" t="str">
        <f>IF(EO7="","",IF(EO7="-","【-】","【"&amp;SUBSTITUTE(TEXT(EO7,"#,##0.00"),"-","△")&amp;"】"))</f>
        <v>【0.30】</v>
      </c>
    </row>
    <row r="7" spans="1:148" s="27" customFormat="1" x14ac:dyDescent="0.15">
      <c r="A7" s="28"/>
      <c r="B7" s="34">
        <v>2020</v>
      </c>
      <c r="C7" s="34">
        <v>362077</v>
      </c>
      <c r="D7" s="34">
        <v>46</v>
      </c>
      <c r="E7" s="34">
        <v>17</v>
      </c>
      <c r="F7" s="34">
        <v>4</v>
      </c>
      <c r="G7" s="34">
        <v>0</v>
      </c>
      <c r="H7" s="34" t="s">
        <v>97</v>
      </c>
      <c r="I7" s="34" t="s">
        <v>98</v>
      </c>
      <c r="J7" s="34" t="s">
        <v>99</v>
      </c>
      <c r="K7" s="34" t="s">
        <v>100</v>
      </c>
      <c r="L7" s="34" t="s">
        <v>101</v>
      </c>
      <c r="M7" s="34" t="s">
        <v>102</v>
      </c>
      <c r="N7" s="39" t="s">
        <v>104</v>
      </c>
      <c r="O7" s="39">
        <v>66.739999999999995</v>
      </c>
      <c r="P7" s="39">
        <v>9.2799999999999994</v>
      </c>
      <c r="Q7" s="39">
        <v>99.43</v>
      </c>
      <c r="R7" s="39">
        <v>3190</v>
      </c>
      <c r="S7" s="39">
        <v>28367</v>
      </c>
      <c r="T7" s="39">
        <v>367.14</v>
      </c>
      <c r="U7" s="39">
        <v>77.260000000000005</v>
      </c>
      <c r="V7" s="39">
        <v>2612</v>
      </c>
      <c r="W7" s="39">
        <v>0.93</v>
      </c>
      <c r="X7" s="39">
        <v>2808.6</v>
      </c>
      <c r="Y7" s="39" t="s">
        <v>104</v>
      </c>
      <c r="Z7" s="39" t="s">
        <v>104</v>
      </c>
      <c r="AA7" s="39" t="s">
        <v>104</v>
      </c>
      <c r="AB7" s="39">
        <v>101.06</v>
      </c>
      <c r="AC7" s="39">
        <v>100.11</v>
      </c>
      <c r="AD7" s="39" t="s">
        <v>104</v>
      </c>
      <c r="AE7" s="39" t="s">
        <v>104</v>
      </c>
      <c r="AF7" s="39" t="s">
        <v>104</v>
      </c>
      <c r="AG7" s="39">
        <v>102.73</v>
      </c>
      <c r="AH7" s="39">
        <v>105.78</v>
      </c>
      <c r="AI7" s="39">
        <v>104.83</v>
      </c>
      <c r="AJ7" s="39" t="s">
        <v>104</v>
      </c>
      <c r="AK7" s="39" t="s">
        <v>104</v>
      </c>
      <c r="AL7" s="39" t="s">
        <v>104</v>
      </c>
      <c r="AM7" s="39">
        <v>0</v>
      </c>
      <c r="AN7" s="39">
        <v>48.69</v>
      </c>
      <c r="AO7" s="39" t="s">
        <v>104</v>
      </c>
      <c r="AP7" s="39" t="s">
        <v>104</v>
      </c>
      <c r="AQ7" s="39" t="s">
        <v>104</v>
      </c>
      <c r="AR7" s="39">
        <v>94.97</v>
      </c>
      <c r="AS7" s="39">
        <v>63.96</v>
      </c>
      <c r="AT7" s="39">
        <v>61.55</v>
      </c>
      <c r="AU7" s="39" t="s">
        <v>104</v>
      </c>
      <c r="AV7" s="39" t="s">
        <v>104</v>
      </c>
      <c r="AW7" s="39" t="s">
        <v>104</v>
      </c>
      <c r="AX7" s="39">
        <v>28.36</v>
      </c>
      <c r="AY7" s="39">
        <v>45.62</v>
      </c>
      <c r="AZ7" s="39" t="s">
        <v>104</v>
      </c>
      <c r="BA7" s="39" t="s">
        <v>104</v>
      </c>
      <c r="BB7" s="39" t="s">
        <v>104</v>
      </c>
      <c r="BC7" s="39">
        <v>47.72</v>
      </c>
      <c r="BD7" s="39">
        <v>44.24</v>
      </c>
      <c r="BE7" s="39">
        <v>45.34</v>
      </c>
      <c r="BF7" s="39" t="s">
        <v>104</v>
      </c>
      <c r="BG7" s="39" t="s">
        <v>104</v>
      </c>
      <c r="BH7" s="39" t="s">
        <v>104</v>
      </c>
      <c r="BI7" s="39">
        <v>0</v>
      </c>
      <c r="BJ7" s="39">
        <v>0</v>
      </c>
      <c r="BK7" s="39" t="s">
        <v>104</v>
      </c>
      <c r="BL7" s="39" t="s">
        <v>104</v>
      </c>
      <c r="BM7" s="39" t="s">
        <v>104</v>
      </c>
      <c r="BN7" s="39">
        <v>1206.79</v>
      </c>
      <c r="BO7" s="39">
        <v>1258.43</v>
      </c>
      <c r="BP7" s="39">
        <v>1260.21</v>
      </c>
      <c r="BQ7" s="39" t="s">
        <v>104</v>
      </c>
      <c r="BR7" s="39" t="s">
        <v>104</v>
      </c>
      <c r="BS7" s="39" t="s">
        <v>104</v>
      </c>
      <c r="BT7" s="39">
        <v>39.630000000000003</v>
      </c>
      <c r="BU7" s="39">
        <v>22.31</v>
      </c>
      <c r="BV7" s="39" t="s">
        <v>104</v>
      </c>
      <c r="BW7" s="39" t="s">
        <v>104</v>
      </c>
      <c r="BX7" s="39" t="s">
        <v>104</v>
      </c>
      <c r="BY7" s="39">
        <v>71.84</v>
      </c>
      <c r="BZ7" s="39">
        <v>73.36</v>
      </c>
      <c r="CA7" s="39">
        <v>75.290000000000006</v>
      </c>
      <c r="CB7" s="39" t="s">
        <v>104</v>
      </c>
      <c r="CC7" s="39" t="s">
        <v>104</v>
      </c>
      <c r="CD7" s="39" t="s">
        <v>104</v>
      </c>
      <c r="CE7" s="39">
        <v>394.96</v>
      </c>
      <c r="CF7" s="39">
        <v>700.23</v>
      </c>
      <c r="CG7" s="39" t="s">
        <v>104</v>
      </c>
      <c r="CH7" s="39" t="s">
        <v>104</v>
      </c>
      <c r="CI7" s="39" t="s">
        <v>104</v>
      </c>
      <c r="CJ7" s="39">
        <v>228.47</v>
      </c>
      <c r="CK7" s="39">
        <v>224.88</v>
      </c>
      <c r="CL7" s="39">
        <v>215.41</v>
      </c>
      <c r="CM7" s="39" t="s">
        <v>104</v>
      </c>
      <c r="CN7" s="39" t="s">
        <v>104</v>
      </c>
      <c r="CO7" s="39" t="s">
        <v>104</v>
      </c>
      <c r="CP7" s="39">
        <v>32.17</v>
      </c>
      <c r="CQ7" s="39">
        <v>32.5</v>
      </c>
      <c r="CR7" s="39" t="s">
        <v>104</v>
      </c>
      <c r="CS7" s="39" t="s">
        <v>104</v>
      </c>
      <c r="CT7" s="39" t="s">
        <v>104</v>
      </c>
      <c r="CU7" s="39">
        <v>42.47</v>
      </c>
      <c r="CV7" s="39">
        <v>42.4</v>
      </c>
      <c r="CW7" s="39">
        <v>42.9</v>
      </c>
      <c r="CX7" s="39" t="s">
        <v>104</v>
      </c>
      <c r="CY7" s="39" t="s">
        <v>104</v>
      </c>
      <c r="CZ7" s="39" t="s">
        <v>104</v>
      </c>
      <c r="DA7" s="39">
        <v>48.91</v>
      </c>
      <c r="DB7" s="39">
        <v>51.95</v>
      </c>
      <c r="DC7" s="39" t="s">
        <v>104</v>
      </c>
      <c r="DD7" s="39" t="s">
        <v>104</v>
      </c>
      <c r="DE7" s="39" t="s">
        <v>104</v>
      </c>
      <c r="DF7" s="39">
        <v>83.75</v>
      </c>
      <c r="DG7" s="39">
        <v>84.19</v>
      </c>
      <c r="DH7" s="39">
        <v>84.75</v>
      </c>
      <c r="DI7" s="39" t="s">
        <v>104</v>
      </c>
      <c r="DJ7" s="39" t="s">
        <v>104</v>
      </c>
      <c r="DK7" s="39" t="s">
        <v>104</v>
      </c>
      <c r="DL7" s="39">
        <v>38.6</v>
      </c>
      <c r="DM7" s="39">
        <v>40.4</v>
      </c>
      <c r="DN7" s="39" t="s">
        <v>104</v>
      </c>
      <c r="DO7" s="39" t="s">
        <v>104</v>
      </c>
      <c r="DP7" s="39" t="s">
        <v>104</v>
      </c>
      <c r="DQ7" s="39">
        <v>24.68</v>
      </c>
      <c r="DR7" s="39">
        <v>21.36</v>
      </c>
      <c r="DS7" s="39">
        <v>23.6</v>
      </c>
      <c r="DT7" s="39" t="s">
        <v>104</v>
      </c>
      <c r="DU7" s="39" t="s">
        <v>104</v>
      </c>
      <c r="DV7" s="39" t="s">
        <v>104</v>
      </c>
      <c r="DW7" s="39">
        <v>0</v>
      </c>
      <c r="DX7" s="39">
        <v>0</v>
      </c>
      <c r="DY7" s="39" t="s">
        <v>104</v>
      </c>
      <c r="DZ7" s="39" t="s">
        <v>104</v>
      </c>
      <c r="EA7" s="39" t="s">
        <v>104</v>
      </c>
      <c r="EB7" s="39">
        <v>8.6199999999999992</v>
      </c>
      <c r="EC7" s="39">
        <v>0.01</v>
      </c>
      <c r="ED7" s="39">
        <v>0.01</v>
      </c>
      <c r="EE7" s="39" t="s">
        <v>104</v>
      </c>
      <c r="EF7" s="39" t="s">
        <v>104</v>
      </c>
      <c r="EG7" s="39" t="s">
        <v>104</v>
      </c>
      <c r="EH7" s="39">
        <v>0</v>
      </c>
      <c r="EI7" s="39">
        <v>0</v>
      </c>
      <c r="EJ7" s="39" t="s">
        <v>104</v>
      </c>
      <c r="EK7" s="39" t="s">
        <v>104</v>
      </c>
      <c r="EL7" s="39" t="s">
        <v>104</v>
      </c>
      <c r="EM7" s="39">
        <v>0.36</v>
      </c>
      <c r="EN7" s="39">
        <v>0.39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105</v>
      </c>
      <c r="C9" s="29" t="s">
        <v>106</v>
      </c>
      <c r="D9" s="29" t="s">
        <v>107</v>
      </c>
      <c r="E9" s="29" t="s">
        <v>108</v>
      </c>
      <c r="F9" s="29" t="s">
        <v>109</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61</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103</v>
      </c>
    </row>
    <row r="12" spans="1:148" x14ac:dyDescent="0.15">
      <c r="B12">
        <v>1</v>
      </c>
      <c r="C12">
        <v>1</v>
      </c>
      <c r="D12">
        <v>1</v>
      </c>
      <c r="E12">
        <v>1</v>
      </c>
      <c r="F12">
        <v>2</v>
      </c>
      <c r="G12" t="s">
        <v>110</v>
      </c>
    </row>
    <row r="13" spans="1:148" x14ac:dyDescent="0.15">
      <c r="B13" t="s">
        <v>111</v>
      </c>
      <c r="C13" t="s">
        <v>111</v>
      </c>
      <c r="D13" t="s">
        <v>111</v>
      </c>
      <c r="E13" t="s">
        <v>8</v>
      </c>
      <c r="F13" t="s">
        <v>8</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2022-02-04T02:50:19Z</cp:lastPrinted>
  <dcterms:created xsi:type="dcterms:W3CDTF">2021-12-03T07:27:34Z</dcterms:created>
  <dcterms:modified xsi:type="dcterms:W3CDTF">2022-02-04T02:51:01Z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2022-02-04T00:43:12Z</vt:filetime>
  </property>
</Properties>
</file>